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00" yWindow="-120" windowWidth="12000" windowHeight="9240" activeTab="1"/>
  </bookViews>
  <sheets>
    <sheet name="Leyenda" sheetId="4" r:id="rId1"/>
    <sheet name="Nómina Empleados fijos" sheetId="1" r:id="rId2"/>
  </sheets>
  <definedNames>
    <definedName name="_xlnm._FilterDatabase" localSheetId="1" hidden="1">'Nómina Empleados fijos'!$A$13:$G$181</definedName>
    <definedName name="_xlnm.Print_Area" localSheetId="1">'Nómina Empleados fijos'!$A$1:$Z$186</definedName>
    <definedName name="_xlnm.Print_Titles" localSheetId="1">'Nómina Empleados fijos'!$1:$15</definedName>
  </definedNames>
  <calcPr calcId="145621"/>
</workbook>
</file>

<file path=xl/calcChain.xml><?xml version="1.0" encoding="utf-8"?>
<calcChain xmlns="http://schemas.openxmlformats.org/spreadsheetml/2006/main">
  <c r="S17" i="1" l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" i="1"/>
  <c r="R16" i="1"/>
  <c r="J170" i="1" l="1"/>
  <c r="K170" i="1"/>
  <c r="L170" i="1"/>
  <c r="M170" i="1"/>
  <c r="N170" i="1"/>
  <c r="O170" i="1"/>
  <c r="P170" i="1"/>
  <c r="Q170" i="1"/>
  <c r="R170" i="1"/>
  <c r="S170" i="1"/>
  <c r="T170" i="1"/>
  <c r="U170" i="1"/>
  <c r="I170" i="1" l="1"/>
  <c r="V173" i="1" l="1"/>
  <c r="X173" i="1" l="1"/>
  <c r="Y173" i="1" l="1"/>
  <c r="V174" i="1"/>
  <c r="V177" i="1" s="1"/>
  <c r="W173" i="1"/>
</calcChain>
</file>

<file path=xl/sharedStrings.xml><?xml version="1.0" encoding="utf-8"?>
<sst xmlns="http://schemas.openxmlformats.org/spreadsheetml/2006/main" count="970" uniqueCount="280">
  <si>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</si>
  <si>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</si>
  <si>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</si>
  <si>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</si>
  <si>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</si>
  <si>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</si>
  <si>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</si>
  <si>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</si>
  <si>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</si>
  <si>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</si>
  <si>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</si>
  <si>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</si>
  <si>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Salud (10.53%)    (3*)</t>
  </si>
  <si>
    <t>Seguro Sávica</t>
  </si>
  <si>
    <t>Nombre</t>
  </si>
  <si>
    <t>Sueldo Bruto (RD$)</t>
  </si>
  <si>
    <t>Sueldo Neto (RD$)</t>
  </si>
  <si>
    <t xml:space="preserve">Reg. No. </t>
  </si>
  <si>
    <t>Estatus</t>
  </si>
  <si>
    <t>Departamento</t>
  </si>
  <si>
    <t>Nómina de Sueldos: Empleados Fijos</t>
  </si>
  <si>
    <t xml:space="preserve">   (6*) Saldo a favor IS/R</t>
  </si>
  <si>
    <t xml:space="preserve">   (5*) Devengó una Proporción de su Salario</t>
  </si>
  <si>
    <t>Total Deducción Empleado</t>
  </si>
  <si>
    <r>
      <rPr>
        <b/>
        <sz val="13"/>
        <color theme="6" tint="-0.249977111117893"/>
        <rFont val="Arial"/>
        <family val="2"/>
      </rPr>
      <t>Total de Deducciones Empleado</t>
    </r>
    <r>
      <rPr>
        <sz val="13"/>
        <rFont val="Arial"/>
        <family val="2"/>
      </rPr>
      <t xml:space="preserve">    </t>
    </r>
    <r>
      <rPr>
        <b/>
        <sz val="13"/>
        <rFont val="Arial"/>
        <family val="2"/>
      </rPr>
      <t xml:space="preserve">    MAS</t>
    </r>
    <r>
      <rPr>
        <sz val="13"/>
        <rFont val="Arial"/>
        <family val="2"/>
      </rPr>
      <t xml:space="preserve">                </t>
    </r>
    <r>
      <rPr>
        <b/>
        <sz val="13"/>
        <color theme="6" tint="-0.249977111117893"/>
        <rFont val="Arial"/>
        <family val="2"/>
      </rPr>
      <t>Saldo a favor ISR</t>
    </r>
  </si>
  <si>
    <r>
      <t xml:space="preserve">SUMA                   1era y 2da Quinc </t>
    </r>
    <r>
      <rPr>
        <b/>
        <sz val="13"/>
        <color theme="6" tint="-0.249977111117893"/>
        <rFont val="Arial"/>
        <family val="2"/>
      </rPr>
      <t>Saldo a favor ISR</t>
    </r>
  </si>
  <si>
    <r>
      <t xml:space="preserve">Sueldo Bruto MENOS                Sueldo Neto = </t>
    </r>
    <r>
      <rPr>
        <b/>
        <sz val="13"/>
        <color theme="6" tint="-0.249977111117893"/>
        <rFont val="Arial"/>
        <family val="2"/>
      </rPr>
      <t>Total de Deducciones Empleado</t>
    </r>
  </si>
  <si>
    <t>ARIANNY MARIE PEREZ ANTONIO</t>
  </si>
  <si>
    <t>ANGEL HOMERO REYES MADERA</t>
  </si>
  <si>
    <t>ALBERTO CARLOS JIMENEZ ORTEGA</t>
  </si>
  <si>
    <t>ADAMANAY DIAZ BATISTA</t>
  </si>
  <si>
    <t>CARLOS AUGUSTO HERNÁNDEZ AYBAR</t>
  </si>
  <si>
    <t>BELARDY AUGUSTO PEÑA ROA</t>
  </si>
  <si>
    <r>
      <rPr>
        <b/>
        <u/>
        <sz val="14"/>
        <rFont val="Arial"/>
        <family val="2"/>
      </rPr>
      <t>Sueldo Bruto</t>
    </r>
    <r>
      <rPr>
        <b/>
        <sz val="14"/>
        <rFont val="Arial"/>
        <family val="2"/>
      </rPr>
      <t xml:space="preserve"> es igual a total de </t>
    </r>
    <r>
      <rPr>
        <b/>
        <u/>
        <sz val="14"/>
        <rFont val="Arial"/>
        <family val="2"/>
      </rPr>
      <t>Deducción Empleado</t>
    </r>
    <r>
      <rPr>
        <b/>
        <sz val="14"/>
        <rFont val="Arial"/>
        <family val="2"/>
      </rPr>
      <t xml:space="preserve"> MAS total </t>
    </r>
    <r>
      <rPr>
        <b/>
        <u/>
        <sz val="14"/>
        <rFont val="Arial"/>
        <family val="2"/>
      </rPr>
      <t>Sueldo Neto</t>
    </r>
    <r>
      <rPr>
        <b/>
        <sz val="14"/>
        <rFont val="Arial"/>
        <family val="2"/>
      </rPr>
      <t xml:space="preserve"> MENOS total </t>
    </r>
    <r>
      <rPr>
        <b/>
        <u/>
        <sz val="14"/>
        <rFont val="Arial"/>
        <family val="2"/>
      </rPr>
      <t>Saldo a favor ISR</t>
    </r>
  </si>
  <si>
    <t>CARLITA FLORES FIGUEROA</t>
  </si>
  <si>
    <t>ANA ROSALIDA MARIA SEBASTIAN PINEDA</t>
  </si>
  <si>
    <t xml:space="preserve">   (7*) Devengó una Proporción por nuevo Salario en la Segunda Quincena </t>
  </si>
  <si>
    <t>ANGELICA MASSIEL INOA MEDINA</t>
  </si>
  <si>
    <t>CARMEN RAFAELA PICHARDO CASASNOVAS</t>
  </si>
  <si>
    <t>Posición</t>
  </si>
  <si>
    <t>Área</t>
  </si>
  <si>
    <t xml:space="preserve">Función </t>
  </si>
  <si>
    <t xml:space="preserve">   (1*) Deducción directa en declaración ISR empleados del SUIRPLUS. Rentas hasta RD$416,220.00 están exentas.</t>
  </si>
  <si>
    <t>ARIANDRA VICTORINA  ALVAREZ MARÍA</t>
  </si>
  <si>
    <t>Estatus de Empleado</t>
  </si>
  <si>
    <t xml:space="preserve">Riesgos Laborales (1.3%) </t>
  </si>
  <si>
    <t>Seguro de Pensión (9.97%) (2*)</t>
  </si>
  <si>
    <t>ALEXANDRA DILONE CEPEDA</t>
  </si>
  <si>
    <t>_____________________________</t>
  </si>
  <si>
    <t>BRAYAN ENRIQUE  CUETO MORENO</t>
  </si>
  <si>
    <t xml:space="preserve">   (4*) Deducción directa declaración TSS del SUIRPLUS por registro de dependientes adicionales al SDSS. RD$1,190.12  por cada dependiente adicional registrado.</t>
  </si>
  <si>
    <t xml:space="preserve">   (2*) Salario cotizable hasta RD$269,640.00, deducción directa de la declaración TSS del SUIRPLUS.</t>
  </si>
  <si>
    <t xml:space="preserve">   (3*) Salario cotizable hasta RD$134,820.00, deducción directa de la declaración TSS del SUIRPLUS.</t>
  </si>
  <si>
    <t>CECILIA RAMONA DE LA CRUZ FELIZ</t>
  </si>
  <si>
    <t>ARILYN TERESA JIMÉNEZ ANDUJAR</t>
  </si>
  <si>
    <t>Género</t>
  </si>
  <si>
    <t>Ismely Domínguez</t>
  </si>
  <si>
    <t>Departamento Recursos Humanos</t>
  </si>
  <si>
    <t>AIDA BANESA ROCHA BURGOS</t>
  </si>
  <si>
    <t>ALAN GABRIEL MONTILLA MATOS</t>
  </si>
  <si>
    <t>ALEJANDRO CASTRO ESTEVEZ</t>
  </si>
  <si>
    <t>ALIOCHA MOREL ALCÁNTARA</t>
  </si>
  <si>
    <t>ALVARY LUISANNA MESA RUIZ</t>
  </si>
  <si>
    <t>ANA ZOILA TEJADA GARCIA</t>
  </si>
  <si>
    <t>ANTHONY  CRUZ MARTE</t>
  </si>
  <si>
    <t>ANULKA ALTAGRACIA ROJAS JIMENEZ</t>
  </si>
  <si>
    <t>BEIRA JANLU VENTURA VENTURA</t>
  </si>
  <si>
    <t>CAMILA PEÑA VARGAS</t>
  </si>
  <si>
    <t>CARMEN ALTAGRACIA ROIG URIBE</t>
  </si>
  <si>
    <t>CAROLYN MABEL  INFANTE MORILLO</t>
  </si>
  <si>
    <t>CHANNY LIRANZO MONTERO</t>
  </si>
  <si>
    <t>CHRISTY MARIA LIED CASTANG</t>
  </si>
  <si>
    <t>CINTHIA TAVAREZ MORA</t>
  </si>
  <si>
    <t>CONCEPCIÓN MARÍA MUÑIZ MARTE</t>
  </si>
  <si>
    <t>CONSUELO MATOS PAULINO</t>
  </si>
  <si>
    <t>CRUZDEYVI DE LOS SANTOS MOTA</t>
  </si>
  <si>
    <t>CRYSTAL YVERIS ABREU TEJEDA</t>
  </si>
  <si>
    <t>DANILO ARGELI SANTANA GUZMAN</t>
  </si>
  <si>
    <t>DAYSI MONTERO D`OLEO</t>
  </si>
  <si>
    <t>DIANA PÉREZ SÁNCHEZ</t>
  </si>
  <si>
    <t>EDILIO AUGUSTO ALMONTE CRUZ</t>
  </si>
  <si>
    <t>EDWARD EMILIO MEDINA PEÑA</t>
  </si>
  <si>
    <t>ERICK ALEXANDER ROSARIO JAVIER</t>
  </si>
  <si>
    <t>0.00</t>
  </si>
  <si>
    <t>HEIDY ADELAIDA CURIEL TOLENTINO</t>
  </si>
  <si>
    <t>HERASMO LEOCADIO SANTOS</t>
  </si>
  <si>
    <t>INDHIRA ALVAREZ ROSARIO</t>
  </si>
  <si>
    <t>IRIS KARINA RAMÍREZ NIN</t>
  </si>
  <si>
    <t>ISMELY ARSENIA DOMINGUEZ GARCIA DE FERNANDEZ</t>
  </si>
  <si>
    <t>ISSELLE ROSALIE MARTINEZ CICCONE</t>
  </si>
  <si>
    <t>JAIRO ELISEO ROJAS DE LA ROSA</t>
  </si>
  <si>
    <t>JEANNETTE ELENA  RODRÍGUEZ EUSEBIO</t>
  </si>
  <si>
    <t>JORGE EDUARDO RIVAS CUESTA</t>
  </si>
  <si>
    <t>JOSE ERNESTO LARA LARA</t>
  </si>
  <si>
    <t>JOSE FELIX CORPORAN COLUMNA</t>
  </si>
  <si>
    <t>JOSÉ MIGUEL PEÑA TAVERAS</t>
  </si>
  <si>
    <t>JOSE RAMON RICHARDSON KELLY</t>
  </si>
  <si>
    <t>ESTEPHANY JOHANE NÚNEZ SANTOS</t>
  </si>
  <si>
    <t>EYLLILI ODETTE FERNANDEZ CONTRERAS</t>
  </si>
  <si>
    <t>FABRICIO ALFREDO LATOUR RIMOLI</t>
  </si>
  <si>
    <t>FAUSTO ARCINIEGA DE LA CRUZ</t>
  </si>
  <si>
    <t>FEDERICA  TORTORELLA CASILLA</t>
  </si>
  <si>
    <t>FELIPE MIGUEL MONTES DE OCA DOHSE</t>
  </si>
  <si>
    <t>FIORENNY MISHEL DE PAULA ANTIGUA</t>
  </si>
  <si>
    <t>FRANCISCA ANTONIA ESTÉVEZ  ZAPATA</t>
  </si>
  <si>
    <t>FRANCISCO VLIANOF DE LOS SANTOS SANTOS</t>
  </si>
  <si>
    <t>FRANKLIN ENRIQUE DIAZ CASADO</t>
  </si>
  <si>
    <t>GABRIEL ALFREDO MENDEZ FERNANDEZ</t>
  </si>
  <si>
    <t>GRACIELA HERRERA DE LA ROSA</t>
  </si>
  <si>
    <t>GUILLERMO ANTONIO FIORENTINO BÁEZ</t>
  </si>
  <si>
    <t>JOSEFINA SOBET CASTRO</t>
  </si>
  <si>
    <t>JUAN CANCIO PEREZ SIERRA</t>
  </si>
  <si>
    <t>JUAN CARLOS JIMENEZ GUERRERO</t>
  </si>
  <si>
    <t>JUAN MANUEL PÉREZ OSORIO</t>
  </si>
  <si>
    <t>JUAN PABLO DAVID GUERRERO GUERRERO</t>
  </si>
  <si>
    <t>JUAN YSMAEL DE LA CRUZ OLMOS</t>
  </si>
  <si>
    <t>JULIA CRISTIANA ALBERTY CREALES</t>
  </si>
  <si>
    <t>KARINA ANABEL CEPEDA ABREU</t>
  </si>
  <si>
    <t>LENIN RAFAEL HERRERA SANCHEZ</t>
  </si>
  <si>
    <t>LISIS ALEJANDRA GRISANTY REYES</t>
  </si>
  <si>
    <t>LUCIA MARÍA ROSA MARTE</t>
  </si>
  <si>
    <t>LUIS TOMAS DESANGLES CEBALLOS</t>
  </si>
  <si>
    <t>MAGDALENA DURÁN CABREJA</t>
  </si>
  <si>
    <t>MALVIS CAMILA MANASER GARCÍA SAUD</t>
  </si>
  <si>
    <t>MARÍA DEL CARMEN VARGAS VILLANUEVA</t>
  </si>
  <si>
    <t>MARÍA ISABEL BELLIARD MARTÍNEZ</t>
  </si>
  <si>
    <t>MARIANELA DE PAULA DE LOS SANTOS</t>
  </si>
  <si>
    <t>MARITZA MERCEDES CORONA TAVÁREZ</t>
  </si>
  <si>
    <t>MARLEN ELIZABETH MEREJO PEÑA</t>
  </si>
  <si>
    <t>MARTIN GREGORIO CUEVAS RUFINO</t>
  </si>
  <si>
    <t>MARTIN REYNALDO BETANCES</t>
  </si>
  <si>
    <t>MAXIMO LUCIANO MERCEDES</t>
  </si>
  <si>
    <t>MAYRA DEYANIRA ENCARNACION ENCARNACION</t>
  </si>
  <si>
    <t>MIGUEL REYMUNDO REYNOSO FIGUEROA</t>
  </si>
  <si>
    <t>MILCA DILENY SUAZO MANZUETA</t>
  </si>
  <si>
    <t>NADIA MERCEDES UREÑA</t>
  </si>
  <si>
    <t>NORIA BELLAMIRYS HILARIO BRITO</t>
  </si>
  <si>
    <t>OMAR SANTIAGO ZAMORA HOLGUIN</t>
  </si>
  <si>
    <t>ORLANDO RAMON MATEO</t>
  </si>
  <si>
    <t>OTONIEL MEDINA MARTINEZ</t>
  </si>
  <si>
    <t>PAPÍA MORENO</t>
  </si>
  <si>
    <t>PATRICIA LORA ORTIZ</t>
  </si>
  <si>
    <t>PEDRO ALEXANDER MATEO DURÁN</t>
  </si>
  <si>
    <t>PEDRO EMILIO CONCEPCIÓN FRÍAS</t>
  </si>
  <si>
    <t>PEDRO PAUEL MONTERO DE OLEO</t>
  </si>
  <si>
    <t>PRISCILLA VIRGINIA MONTÁS MÁRMOL</t>
  </si>
  <si>
    <t>RAFAEL ALEXANDER CASTILLO MÉNDEZ</t>
  </si>
  <si>
    <t>RAMÓN ANTONIO ABREU FAÑA</t>
  </si>
  <si>
    <t>RAMÓN EMILIO CONTRERAS GENAO</t>
  </si>
  <si>
    <t>RAMONA PAYANO PAULINO</t>
  </si>
  <si>
    <t>RAMSÉS IVANOVICH COLLADO GARCÍA</t>
  </si>
  <si>
    <t>RAYNEL MIGUEL CABRAL FAMILIA</t>
  </si>
  <si>
    <t>RAYSA ALTAGRACIA CRUZ ABREU</t>
  </si>
  <si>
    <t>RHODEN JOEL DE LEON NERYS</t>
  </si>
  <si>
    <t>ROBERTO CARLOS TERC ROJAS</t>
  </si>
  <si>
    <t>ROSELIN ISABELLE CONTRERAS MORALES</t>
  </si>
  <si>
    <t>ROSSINA RAFAELA ARIAS GUZMÁM</t>
  </si>
  <si>
    <t>ROSSLYN LAUREL RAMIREZ DITREN</t>
  </si>
  <si>
    <t>ROSY SULEICA GUERRERO DE LA CRUZ</t>
  </si>
  <si>
    <t>SCARLET NICOLE MÉNDEZ MESA</t>
  </si>
  <si>
    <t>TERESA ALICIA CRUZ ANDUJAR</t>
  </si>
  <si>
    <t>VALENTIN ANULFO LAPAIX FAMILIA</t>
  </si>
  <si>
    <t>VANESSA ANGELINA PEREZ CESPEDES</t>
  </si>
  <si>
    <t>VICTOR RAMÓN DE LA ROSA DEL ROSARIO</t>
  </si>
  <si>
    <t>WALKIRIA MEDINA DE ALVAREZ</t>
  </si>
  <si>
    <t>WANDA YOSAYDA RAMOS ROSARIO</t>
  </si>
  <si>
    <t>ZINAYDA NAIS RODRÍGUEZ MAZOUR</t>
  </si>
  <si>
    <t>ZOILA LISSETTE MARTINEZ SANCHEZ</t>
  </si>
  <si>
    <t>F</t>
  </si>
  <si>
    <t>M</t>
  </si>
  <si>
    <t>ALBERTY ALEXANDER MATOS ROSA</t>
  </si>
  <si>
    <t>ROSA MARIE FERNÁNDEZ TAVÁREZ</t>
  </si>
  <si>
    <t>ODALIS CASTILLO MERCEDES</t>
  </si>
  <si>
    <t>JENNIFFER SAMANTHA MATOS COLUMNA</t>
  </si>
  <si>
    <t>Inspector Senior</t>
  </si>
  <si>
    <t>Departamento Inspección y Fiscalización</t>
  </si>
  <si>
    <t>Mensajero Externo</t>
  </si>
  <si>
    <t>Departamento  de Servicios Generales</t>
  </si>
  <si>
    <t>AGUSTINA CILSEIRA SÁNCHEZ DÍAZ</t>
  </si>
  <si>
    <t>Analista Junior</t>
  </si>
  <si>
    <t>Oficina de Libre Acceso a la  Información Pública</t>
  </si>
  <si>
    <t>Departamento de Vigilancia y Seguimiento</t>
  </si>
  <si>
    <t>Analista Senior</t>
  </si>
  <si>
    <t>Departamento de Calidad en la Gestión</t>
  </si>
  <si>
    <t>Encargado Departamento</t>
  </si>
  <si>
    <t>Inspector Junior</t>
  </si>
  <si>
    <t>Camarero</t>
  </si>
  <si>
    <t>Conserje</t>
  </si>
  <si>
    <t>Unidad de Mayordomía</t>
  </si>
  <si>
    <t>Departamento de Desarrollo de Mercados y Normativas</t>
  </si>
  <si>
    <t>Departamento de Comunicaciones</t>
  </si>
  <si>
    <t>Auxiliar Administrativo</t>
  </si>
  <si>
    <t>Oficina de Libre Acceso a la Información Pública</t>
  </si>
  <si>
    <t>Departamento Secretaría de la Comisión Técnica sobre Discapacidad</t>
  </si>
  <si>
    <t>Director</t>
  </si>
  <si>
    <t>Dirección Administrativa y Financiera</t>
  </si>
  <si>
    <t>Departamento de Renta Variable y Patrimonio</t>
  </si>
  <si>
    <t>Departamento de Análisis de Riesgos</t>
  </si>
  <si>
    <t>Departamento de Seguridad y Monitoreo TIC</t>
  </si>
  <si>
    <t>Dirección de Finanzas e Inversiones</t>
  </si>
  <si>
    <t>Departamento de Correspondencia</t>
  </si>
  <si>
    <t>Departamento de Préstaciones</t>
  </si>
  <si>
    <t>Departamento de Análisis Financieros y Asuntos Presupuestarios</t>
  </si>
  <si>
    <t>Mensajero Interno</t>
  </si>
  <si>
    <t>Departamento de Contabilidad</t>
  </si>
  <si>
    <t>Departamento Control de Inversiones</t>
  </si>
  <si>
    <t>Departamento de Recursos Humanos</t>
  </si>
  <si>
    <t>Departamento de Litigios</t>
  </si>
  <si>
    <t>Departamento de Control de Gestión</t>
  </si>
  <si>
    <t>Departamento de Conciliación de Cuentas y Posteo de Operaciones</t>
  </si>
  <si>
    <t>Departamento Análisis y Estadísticas</t>
  </si>
  <si>
    <t>CLISNEL OBED PÉREZ MERCEDES</t>
  </si>
  <si>
    <t>Departamento de Elaboración de Documentos</t>
  </si>
  <si>
    <t>Departamento Desarrollo e Implementación de Sistemas</t>
  </si>
  <si>
    <t>Asistente del Despacho</t>
  </si>
  <si>
    <t>Despacho Superintendente</t>
  </si>
  <si>
    <t>Departamento de Administarción del Servicio TIC</t>
  </si>
  <si>
    <t>Dirección Jurídica</t>
  </si>
  <si>
    <t>Departamento de Operaciones TIC</t>
  </si>
  <si>
    <t>Departamento de Desarrollo Institucional</t>
  </si>
  <si>
    <t>Departamento Formulación, Monitoreo y Evaluación PPP</t>
  </si>
  <si>
    <t>Departamento de Administración del Servicio</t>
  </si>
  <si>
    <t>Dirección Control Operativo</t>
  </si>
  <si>
    <t>Departamento de Compras y Contrataciones</t>
  </si>
  <si>
    <t>Sub Contralor de Sistemas</t>
  </si>
  <si>
    <t>Contraloría</t>
  </si>
  <si>
    <t>Contralor</t>
  </si>
  <si>
    <t>Coordinador</t>
  </si>
  <si>
    <t>CoordinaciónTécnica</t>
  </si>
  <si>
    <t>Dirección de Estudios</t>
  </si>
  <si>
    <t>Unidad de Mantenimiento</t>
  </si>
  <si>
    <t>Encargado</t>
  </si>
  <si>
    <t xml:space="preserve">Departamento de Análisis de Riesgos </t>
  </si>
  <si>
    <t>Dirección de Tecnología de la Información y</t>
  </si>
  <si>
    <t>Auxiliar</t>
  </si>
  <si>
    <t>Departamento Investigación</t>
  </si>
  <si>
    <t xml:space="preserve">Departamento de Escuela Previsional </t>
  </si>
  <si>
    <t>Departamento de Escuela Previsional</t>
  </si>
  <si>
    <t>Asistente Superintendente</t>
  </si>
  <si>
    <t>Mayordomo</t>
  </si>
  <si>
    <t>Dirección Secretaria Técnica de la Comisión Clasificadora de Riesgos y Límites de Inversión</t>
  </si>
  <si>
    <t>Superintendente de Pensiones</t>
  </si>
  <si>
    <t>Departamento Secretaría de la Comisión Técnica sobre</t>
  </si>
  <si>
    <t>Dirección Control de Beneficios</t>
  </si>
  <si>
    <t>Administrador Portales Web</t>
  </si>
  <si>
    <t xml:space="preserve">Pintor </t>
  </si>
  <si>
    <t>Encargado de Unidad</t>
  </si>
  <si>
    <t>Departamento de Cooperación Internacional</t>
  </si>
  <si>
    <t>Coordinador Administrativo y Finaciero</t>
  </si>
  <si>
    <t>Coordinación Administrativa</t>
  </si>
  <si>
    <t>Dirección Planificación y Desarrollo</t>
  </si>
  <si>
    <t>ANA MERCEDEZ BERROA CHARLES (6*)</t>
  </si>
  <si>
    <t>RAMON EMILIO CLAUDIO ROJAS (6*)</t>
  </si>
  <si>
    <t>GABRIEL OSVALDO CUBILETE LEDESMA (6*)</t>
  </si>
  <si>
    <t>SANTO DEL BOIS MERCEDES (6*)</t>
  </si>
  <si>
    <t>JEFFRY DEL VILLAR CABRAL (6*)</t>
  </si>
  <si>
    <t>DALMANY JOSEFINA GARCIA TRINIDAD (6*)</t>
  </si>
  <si>
    <t>ROLANDO EMILIO GONZALEZ DE LA CRUZ (6*)</t>
  </si>
  <si>
    <t>LINA MARÍA HIGUITA JIMÉNEZ (6*)</t>
  </si>
  <si>
    <t>KEYLA JIMÉNEZ VÁSQUEZ (6*)</t>
  </si>
  <si>
    <t>CARMEN MAIRENI PIMENTEL EUSEBIO (6*)</t>
  </si>
  <si>
    <t>ISIS  PENELOPE PINEDA SANTOS (6*)</t>
  </si>
  <si>
    <t>VICENTE DE AVILA ROQUE VASQUEZ (6*)</t>
  </si>
  <si>
    <t>NORMA ROCIO  SOTO FERNANDEZ (6*)</t>
  </si>
  <si>
    <t>ELAIDDY STEPHANY TAVERAS BONIFACIO (6*)</t>
  </si>
  <si>
    <t>ADILIO TRINIDAD QUEZADA (6*)</t>
  </si>
  <si>
    <t>PALOMA  MONTAS LOVERA (6*)</t>
  </si>
  <si>
    <t xml:space="preserve"> Correspondiente al mes de Septiembre 2021</t>
  </si>
  <si>
    <t>JUANA SOFÍA COLÓN LORA (6*)</t>
  </si>
  <si>
    <t>MICHELLE FRET ARCE (6*)</t>
  </si>
  <si>
    <t>LEANDRO ALBERTO GONZALEZ  CARDENAS (6*)</t>
  </si>
  <si>
    <t>GENESIS MILQUELLY ROSANNA MARTE PEGUERO (6*)</t>
  </si>
  <si>
    <t>FELINO ANTONIO MOREL REYNOSO (6*)</t>
  </si>
  <si>
    <t>NICAURI SORAI MOJICA SEPÚLVEDA (6*)</t>
  </si>
  <si>
    <t>WILMY RAFAEL RODRÍGUEZ BAUTISTA (6*)</t>
  </si>
  <si>
    <t>NILDA INOCENCIA URIBE GUZMÁN (6*)</t>
  </si>
  <si>
    <t>r</t>
  </si>
  <si>
    <t>“Recursos Humanos certifica que esta nómina es válida y sus datos se corresponden con el mes de Septiembre del 2021, mes actual a su publicación”</t>
  </si>
  <si>
    <t>FIJO</t>
  </si>
  <si>
    <t>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</si>
</sst>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5"/>
      <name val="Arial"/>
      <family val="2"/>
    </font>
    <font>
      <b/>
      <sz val="13"/>
      <color theme="6" tint="-0.249977111117893"/>
      <name val="Arial"/>
      <family val="2"/>
    </font>
    <font>
      <b/>
      <sz val="16"/>
      <color theme="6" tint="-0.249977111117893"/>
      <name val="Arial"/>
      <family val="2"/>
    </font>
    <font>
      <b/>
      <u/>
      <sz val="14"/>
      <name val="Arial"/>
      <family val="2"/>
    </font>
    <font>
      <sz val="13"/>
      <color rgb="FFFF0000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8"/>
      <color indexed="8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4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7">
    <xf numFmtId="0" fontId="0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22" borderId="6" applyNumberFormat="0" applyAlignment="0" applyProtection="0"/>
    <xf numFmtId="0" fontId="18" fillId="23" borderId="7" applyNumberFormat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1" fillId="30" borderId="6" applyNumberFormat="0" applyAlignment="0" applyProtection="0"/>
    <xf numFmtId="0" fontId="22" fillId="31" borderId="0" applyNumberFormat="0" applyBorder="0" applyAlignment="0" applyProtection="0"/>
    <xf numFmtId="164" fontId="8" fillId="0" borderId="0" applyFont="0" applyFill="0" applyBorder="0" applyAlignment="0" applyProtection="0"/>
    <xf numFmtId="0" fontId="23" fillId="32" borderId="0" applyNumberFormat="0" applyBorder="0" applyAlignment="0" applyProtection="0"/>
    <xf numFmtId="0" fontId="8" fillId="0" borderId="0"/>
    <xf numFmtId="0" fontId="14" fillId="0" borderId="0"/>
    <xf numFmtId="0" fontId="14" fillId="33" borderId="9" applyNumberFormat="0" applyFont="0" applyAlignment="0" applyProtection="0"/>
    <xf numFmtId="9" fontId="8" fillId="0" borderId="0" applyFont="0" applyFill="0" applyBorder="0" applyAlignment="0" applyProtection="0"/>
    <xf numFmtId="0" fontId="24" fillId="22" borderId="10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0" fillId="0" borderId="13" applyNumberFormat="0" applyFill="0" applyAlignment="0" applyProtection="0"/>
    <xf numFmtId="0" fontId="30" fillId="0" borderId="14" applyNumberFormat="0" applyFill="0" applyAlignment="0" applyProtection="0"/>
    <xf numFmtId="0" fontId="4" fillId="0" borderId="0"/>
    <xf numFmtId="0" fontId="4" fillId="33" borderId="9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43" fontId="37" fillId="0" borderId="0" applyFont="0" applyFill="0" applyBorder="0" applyAlignment="0" applyProtection="0"/>
    <xf numFmtId="0" fontId="3" fillId="0" borderId="0"/>
    <xf numFmtId="0" fontId="38" fillId="0" borderId="0">
      <alignment vertical="top"/>
    </xf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1" fillId="34" borderId="0" xfId="0" applyFont="1" applyFill="1" applyAlignment="1">
      <alignment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4" fontId="11" fillId="34" borderId="0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4" fontId="11" fillId="0" borderId="0" xfId="0" applyNumberFormat="1" applyFont="1" applyFill="1" applyAlignment="1">
      <alignment vertical="center"/>
    </xf>
    <xf numFmtId="4" fontId="33" fillId="0" borderId="16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12" fillId="0" borderId="4" xfId="0" applyNumberFormat="1" applyFont="1" applyFill="1" applyBorder="1" applyAlignment="1">
      <alignment vertical="center" wrapText="1"/>
    </xf>
    <xf numFmtId="4" fontId="0" fillId="0" borderId="0" xfId="0" applyNumberFormat="1" applyFill="1" applyAlignment="1">
      <alignment vertical="center"/>
    </xf>
    <xf numFmtId="0" fontId="34" fillId="0" borderId="0" xfId="0" applyFont="1" applyFill="1" applyAlignment="1">
      <alignment vertical="center"/>
    </xf>
    <xf numFmtId="2" fontId="11" fillId="0" borderId="0" xfId="0" applyNumberFormat="1" applyFont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4" fontId="12" fillId="0" borderId="32" xfId="0" applyNumberFormat="1" applyFont="1" applyFill="1" applyBorder="1" applyAlignment="1">
      <alignment vertical="center" wrapText="1"/>
    </xf>
    <xf numFmtId="0" fontId="36" fillId="0" borderId="0" xfId="0" applyFont="1" applyAlignment="1">
      <alignment horizontal="right" vertical="top"/>
    </xf>
    <xf numFmtId="0" fontId="12" fillId="0" borderId="32" xfId="0" applyFont="1" applyFill="1" applyBorder="1" applyAlignment="1">
      <alignment horizontal="center" vertical="center" wrapText="1"/>
    </xf>
    <xf numFmtId="4" fontId="12" fillId="34" borderId="4" xfId="0" applyNumberFormat="1" applyFont="1" applyFill="1" applyBorder="1" applyAlignment="1">
      <alignment vertical="center" wrapText="1"/>
    </xf>
    <xf numFmtId="0" fontId="12" fillId="0" borderId="32" xfId="0" applyFont="1" applyFill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39" fontId="36" fillId="0" borderId="0" xfId="0" applyNumberFormat="1" applyFont="1" applyAlignment="1">
      <alignment vertical="top"/>
    </xf>
    <xf numFmtId="39" fontId="36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4" fontId="12" fillId="0" borderId="32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3" fillId="0" borderId="0" xfId="0" applyFont="1" applyAlignment="1">
      <alignment horizontal="right" vertical="center" wrapText="1"/>
    </xf>
    <xf numFmtId="43" fontId="12" fillId="0" borderId="4" xfId="60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0" fontId="9" fillId="2" borderId="38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vertical="center"/>
    </xf>
    <xf numFmtId="0" fontId="5" fillId="0" borderId="0" xfId="0" applyFont="1"/>
    <xf numFmtId="0" fontId="7" fillId="35" borderId="40" xfId="0" applyFont="1" applyFill="1" applyBorder="1" applyAlignment="1">
      <alignment vertical="center" wrapText="1"/>
    </xf>
    <xf numFmtId="0" fontId="7" fillId="35" borderId="41" xfId="0" applyFont="1" applyFill="1" applyBorder="1" applyAlignment="1">
      <alignment vertical="center" wrapText="1"/>
    </xf>
    <xf numFmtId="4" fontId="7" fillId="35" borderId="41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39" fontId="40" fillId="0" borderId="4" xfId="0" applyNumberFormat="1" applyFont="1" applyFill="1" applyBorder="1" applyAlignment="1">
      <alignment vertical="top"/>
    </xf>
    <xf numFmtId="4" fontId="11" fillId="0" borderId="4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4" fontId="11" fillId="34" borderId="4" xfId="0" applyNumberFormat="1" applyFont="1" applyFill="1" applyBorder="1" applyAlignment="1">
      <alignment vertical="center"/>
    </xf>
    <xf numFmtId="4" fontId="9" fillId="0" borderId="4" xfId="0" applyNumberFormat="1" applyFont="1" applyFill="1" applyBorder="1" applyAlignment="1">
      <alignment vertical="center"/>
    </xf>
    <xf numFmtId="4" fontId="35" fillId="0" borderId="4" xfId="0" applyNumberFormat="1" applyFont="1" applyFill="1" applyBorder="1" applyAlignment="1">
      <alignment vertical="center"/>
    </xf>
    <xf numFmtId="39" fontId="40" fillId="0" borderId="32" xfId="0" applyNumberFormat="1" applyFont="1" applyFill="1" applyBorder="1" applyAlignment="1">
      <alignment vertical="top"/>
    </xf>
    <xf numFmtId="4" fontId="11" fillId="0" borderId="32" xfId="0" applyNumberFormat="1" applyFont="1" applyFill="1" applyBorder="1" applyAlignment="1">
      <alignment vertical="center"/>
    </xf>
    <xf numFmtId="0" fontId="11" fillId="0" borderId="43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7" fillId="35" borderId="46" xfId="0" applyFont="1" applyFill="1" applyBorder="1" applyAlignment="1">
      <alignment vertical="center" wrapText="1"/>
    </xf>
    <xf numFmtId="39" fontId="39" fillId="0" borderId="4" xfId="0" applyNumberFormat="1" applyFont="1" applyBorder="1" applyAlignment="1">
      <alignment horizontal="right" vertical="top"/>
    </xf>
    <xf numFmtId="0" fontId="11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2" fontId="9" fillId="0" borderId="0" xfId="0" applyNumberFormat="1" applyFont="1" applyAlignment="1">
      <alignment vertical="center"/>
    </xf>
    <xf numFmtId="2" fontId="42" fillId="0" borderId="0" xfId="60" applyNumberFormat="1" applyFont="1" applyAlignment="1">
      <alignment vertical="top"/>
    </xf>
    <xf numFmtId="0" fontId="12" fillId="36" borderId="4" xfId="0" applyFont="1" applyFill="1" applyBorder="1" applyAlignment="1">
      <alignment horizontal="left" vertical="center"/>
    </xf>
    <xf numFmtId="4" fontId="11" fillId="36" borderId="4" xfId="0" applyNumberFormat="1" applyFont="1" applyFill="1" applyBorder="1" applyAlignment="1">
      <alignment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39" fontId="39" fillId="0" borderId="23" xfId="0" applyNumberFormat="1" applyFont="1" applyBorder="1" applyAlignment="1">
      <alignment horizontal="right" vertical="top"/>
    </xf>
    <xf numFmtId="39" fontId="39" fillId="0" borderId="25" xfId="0" applyNumberFormat="1" applyFont="1" applyBorder="1" applyAlignment="1">
      <alignment horizontal="right" vertical="top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</cellXfs>
  <cellStyles count="67">
    <cellStyle name="20% - Énfasis1" xfId="1" builtinId="30" customBuiltin="1"/>
    <cellStyle name="20% - Énfasis1 2" xfId="48"/>
    <cellStyle name="20% - Énfasis2" xfId="2" builtinId="34" customBuiltin="1"/>
    <cellStyle name="20% - Énfasis2 2" xfId="50"/>
    <cellStyle name="20% - Énfasis3" xfId="3" builtinId="38" customBuiltin="1"/>
    <cellStyle name="20% - Énfasis3 2" xfId="52"/>
    <cellStyle name="20% - Énfasis4" xfId="4" builtinId="42" customBuiltin="1"/>
    <cellStyle name="20% - Énfasis4 2" xfId="54"/>
    <cellStyle name="20% - Énfasis5" xfId="5" builtinId="46" customBuiltin="1"/>
    <cellStyle name="20% - Énfasis5 2" xfId="56"/>
    <cellStyle name="20% - Énfasis6" xfId="6" builtinId="50" customBuiltin="1"/>
    <cellStyle name="20% - Énfasis6 2" xfId="58"/>
    <cellStyle name="40% - Énfasis1" xfId="7" builtinId="31" customBuiltin="1"/>
    <cellStyle name="40% - Énfasis1 2" xfId="49"/>
    <cellStyle name="40% - Énfasis2" xfId="8" builtinId="35" customBuiltin="1"/>
    <cellStyle name="40% - Énfasis2 2" xfId="51"/>
    <cellStyle name="40% - Énfasis3" xfId="9" builtinId="39" customBuiltin="1"/>
    <cellStyle name="40% - Énfasis3 2" xfId="53"/>
    <cellStyle name="40% - Énfasis4" xfId="10" builtinId="43" customBuiltin="1"/>
    <cellStyle name="40% - Énfasis4 2" xfId="55"/>
    <cellStyle name="40% - Énfasis5" xfId="11" builtinId="47" customBuiltin="1"/>
    <cellStyle name="40% - Énfasis5 2" xfId="57"/>
    <cellStyle name="40% - Énfasis6" xfId="12" builtinId="51" customBuiltin="1"/>
    <cellStyle name="40% - Énfasis6 2" xfId="59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0" builtinId="3"/>
    <cellStyle name="Millares 2" xfId="32"/>
    <cellStyle name="Millares 3" xfId="64"/>
    <cellStyle name="Millares 4" xfId="66"/>
    <cellStyle name="Neutral" xfId="33" builtinId="28" customBuiltin="1"/>
    <cellStyle name="Normal" xfId="0" builtinId="0"/>
    <cellStyle name="Normal 2" xfId="34"/>
    <cellStyle name="Normal 2 2" xfId="62"/>
    <cellStyle name="Normal 3" xfId="35"/>
    <cellStyle name="Normal 4" xfId="46"/>
    <cellStyle name="Normal 5" xfId="61"/>
    <cellStyle name="Normal 6" xfId="63"/>
    <cellStyle name="Normal 7" xfId="65"/>
    <cellStyle name="Notas 2" xfId="36"/>
    <cellStyle name="Notas 3" xfId="47"/>
    <cellStyle name="Porcentual 2" xfId="37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1075773</xdr:colOff>
      <xdr:row>4</xdr:row>
      <xdr:rowOff>95237</xdr:rowOff>
    </xdr:from>
    <xdr:to>
      <xdr:col>8</xdr:col>
      <xdr:colOff>815548</xdr:colOff>
      <xdr:row>8</xdr:row>
      <xdr:rowOff>95250</xdr:rowOff>
    </xdr:to>
    <xdr:pic>
      <xdr:nvPicPr>
        <xdr:cNvPr id="104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07648" y="857237"/>
          <a:ext cx="2581400" cy="920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714375</xdr:colOff>
      <xdr:row>173</xdr:row>
      <xdr:rowOff>0</xdr:rowOff>
    </xdr:from>
    <xdr:to>
      <xdr:col>8</xdr:col>
      <xdr:colOff>711200</xdr:colOff>
      <xdr:row>181</xdr:row>
      <xdr:rowOff>161925</xdr:rowOff>
    </xdr:to>
    <xdr:pic>
      <xdr:nvPicPr>
        <xdr:cNvPr id="4" name="3 Imagen" descr="C:\Users\festevez\AppData\Local\Microsoft\Windows\INetCache\Content.Outlook\0NWMP4GL\ismely Dominguez + sello 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0375" y="93853000"/>
          <a:ext cx="2838450" cy="2019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2" sqref="M12"/>
    </sheetView>
  </sheetViews>
  <sheetFormatPr baseColWidth="10" defaultRowHeight="12.75" x14ac:dyDescent="0.2"/>
  <sheetData>
    <row r="1" spans="1:1" x14ac:dyDescent="0.2">
      <c r="A1" s="62" t="s">
        <v>277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Z186"/>
  <sheetViews>
    <sheetView tabSelected="1" view="pageBreakPreview" topLeftCell="A4" zoomScale="60" zoomScaleNormal="70" workbookViewId="0">
      <pane ySplit="12" topLeftCell="A127" activePane="bottomLeft" state="frozen"/>
      <selection activeCell="I4" sqref="I4"/>
      <selection pane="bottomLeft" activeCell="A8" sqref="A8:U8"/>
    </sheetView>
  </sheetViews>
  <sheetFormatPr baseColWidth="10" defaultColWidth="9.140625" defaultRowHeight="12.75" x14ac:dyDescent="0.2"/>
  <cols>
    <col min="1" max="1" width="8.85546875" style="1" customWidth="1"/>
    <col min="2" max="2" width="66.5703125" style="1" customWidth="1"/>
    <col min="3" max="3" width="69.7109375" style="1" hidden="1" customWidth="1"/>
    <col min="4" max="4" width="56.5703125" style="1" hidden="1" customWidth="1"/>
    <col min="5" max="5" width="40.42578125" style="1" hidden="1" customWidth="1"/>
    <col min="6" max="6" width="59.7109375" style="31" customWidth="1"/>
    <col min="7" max="7" width="89.5703125" style="31" customWidth="1"/>
    <col min="8" max="8" width="42.7109375" style="1" customWidth="1"/>
    <col min="9" max="9" width="21.5703125" style="1" customWidth="1"/>
    <col min="10" max="10" width="17.85546875" style="1" customWidth="1"/>
    <col min="11" max="11" width="13.85546875" style="47" customWidth="1"/>
    <col min="12" max="12" width="18" style="1" customWidth="1"/>
    <col min="13" max="13" width="21.85546875" style="1" customWidth="1"/>
    <col min="14" max="14" width="17.5703125" style="1" customWidth="1"/>
    <col min="15" max="15" width="17.42578125" style="1" customWidth="1"/>
    <col min="16" max="16" width="15.42578125" style="1" customWidth="1"/>
    <col min="17" max="17" width="20.7109375" style="1" customWidth="1"/>
    <col min="18" max="18" width="17.7109375" style="1" customWidth="1"/>
    <col min="19" max="19" width="19.7109375" style="1" customWidth="1"/>
    <col min="20" max="20" width="20" style="1" customWidth="1"/>
    <col min="21" max="21" width="19.140625" style="1" customWidth="1"/>
    <col min="22" max="22" width="21.140625" style="1" hidden="1" customWidth="1"/>
    <col min="23" max="23" width="23" style="1" hidden="1" customWidth="1"/>
    <col min="24" max="24" width="19.7109375" style="1" hidden="1" customWidth="1"/>
    <col min="25" max="25" width="24.5703125" style="1" hidden="1" customWidth="1"/>
    <col min="26" max="26" width="15.85546875" style="1" customWidth="1"/>
    <col min="27" max="27" width="23.42578125" style="1" customWidth="1"/>
    <col min="28" max="34" width="9.140625" style="1" customWidth="1"/>
    <col min="35" max="16384" width="9.140625" style="1"/>
  </cols>
  <sheetData>
    <row r="3" spans="1:27" ht="18" x14ac:dyDescent="0.2">
      <c r="J3" s="4"/>
      <c r="K3" s="46"/>
      <c r="L3" s="8"/>
    </row>
    <row r="4" spans="1:27" ht="18" x14ac:dyDescent="0.2">
      <c r="J4" s="4"/>
      <c r="K4" s="46"/>
      <c r="L4" s="8"/>
    </row>
    <row r="5" spans="1:27" ht="18" x14ac:dyDescent="0.2">
      <c r="J5" s="4"/>
      <c r="K5" s="46"/>
      <c r="L5" s="8"/>
    </row>
    <row r="6" spans="1:27" ht="16.5" x14ac:dyDescent="0.2">
      <c r="I6" s="14"/>
      <c r="J6" s="14"/>
    </row>
    <row r="7" spans="1:27" ht="19.5" x14ac:dyDescent="0.2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</row>
    <row r="8" spans="1:27" ht="18.75" customHeight="1" x14ac:dyDescent="0.2">
      <c r="A8" s="104" t="s">
        <v>276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</row>
    <row r="9" spans="1:27" ht="17.25" customHeight="1" x14ac:dyDescent="0.2">
      <c r="A9" s="2"/>
      <c r="B9" s="2"/>
      <c r="C9" s="2"/>
      <c r="D9" s="2"/>
      <c r="E9" s="2"/>
      <c r="F9" s="32"/>
      <c r="G9" s="32"/>
      <c r="H9" s="2"/>
      <c r="I9" s="2"/>
      <c r="J9" s="2"/>
      <c r="K9" s="48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7" ht="23.25" customHeight="1" x14ac:dyDescent="0.2">
      <c r="A10" s="94" t="s">
        <v>20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</row>
    <row r="11" spans="1:27" ht="23.25" customHeight="1" x14ac:dyDescent="0.2">
      <c r="A11" s="94" t="s">
        <v>267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</row>
    <row r="12" spans="1:27" ht="19.5" customHeight="1" thickBot="1" x14ac:dyDescent="0.25">
      <c r="L12" s="13"/>
      <c r="M12" s="13"/>
      <c r="N12" s="13"/>
      <c r="O12" s="13"/>
      <c r="P12" s="13"/>
      <c r="Q12" s="13"/>
      <c r="R12" s="13"/>
      <c r="S12" s="13"/>
      <c r="T12" s="13"/>
    </row>
    <row r="13" spans="1:27" s="3" customFormat="1" ht="36.75" customHeight="1" thickBot="1" x14ac:dyDescent="0.25">
      <c r="A13" s="111" t="s">
        <v>17</v>
      </c>
      <c r="B13" s="108" t="s">
        <v>14</v>
      </c>
      <c r="C13" s="26"/>
      <c r="D13" s="29"/>
      <c r="E13" s="24"/>
      <c r="F13" s="88" t="s">
        <v>39</v>
      </c>
      <c r="G13" s="105" t="s">
        <v>40</v>
      </c>
      <c r="H13" s="108" t="s">
        <v>44</v>
      </c>
      <c r="I13" s="88" t="s">
        <v>15</v>
      </c>
      <c r="J13" s="88" t="s">
        <v>10</v>
      </c>
      <c r="K13" s="105" t="s">
        <v>13</v>
      </c>
      <c r="L13" s="116" t="s">
        <v>9</v>
      </c>
      <c r="M13" s="117"/>
      <c r="N13" s="117"/>
      <c r="O13" s="117"/>
      <c r="P13" s="117"/>
      <c r="Q13" s="117"/>
      <c r="R13" s="118"/>
      <c r="S13" s="114" t="s">
        <v>2</v>
      </c>
      <c r="T13" s="115"/>
      <c r="U13" s="88" t="s">
        <v>16</v>
      </c>
      <c r="V13" s="95" t="s">
        <v>26</v>
      </c>
      <c r="W13" s="98" t="s">
        <v>24</v>
      </c>
      <c r="X13" s="101"/>
      <c r="Y13" s="95" t="s">
        <v>25</v>
      </c>
      <c r="Z13" s="88" t="s">
        <v>55</v>
      </c>
    </row>
    <row r="14" spans="1:27" s="3" customFormat="1" ht="37.5" customHeight="1" thickBot="1" x14ac:dyDescent="0.25">
      <c r="A14" s="112"/>
      <c r="B14" s="109"/>
      <c r="C14" s="27" t="s">
        <v>19</v>
      </c>
      <c r="D14" s="28" t="s">
        <v>41</v>
      </c>
      <c r="E14" s="25" t="s">
        <v>18</v>
      </c>
      <c r="F14" s="89"/>
      <c r="G14" s="106"/>
      <c r="H14" s="109"/>
      <c r="I14" s="89"/>
      <c r="J14" s="89"/>
      <c r="K14" s="106"/>
      <c r="L14" s="114" t="s">
        <v>46</v>
      </c>
      <c r="M14" s="115"/>
      <c r="N14" s="88" t="s">
        <v>45</v>
      </c>
      <c r="O14" s="114" t="s">
        <v>12</v>
      </c>
      <c r="P14" s="115"/>
      <c r="Q14" s="88" t="s">
        <v>11</v>
      </c>
      <c r="R14" s="119" t="s">
        <v>0</v>
      </c>
      <c r="S14" s="88" t="s">
        <v>4</v>
      </c>
      <c r="T14" s="88" t="s">
        <v>1</v>
      </c>
      <c r="U14" s="89"/>
      <c r="V14" s="96"/>
      <c r="W14" s="99"/>
      <c r="X14" s="102"/>
      <c r="Y14" s="96"/>
      <c r="Z14" s="89"/>
    </row>
    <row r="15" spans="1:27" s="3" customFormat="1" ht="45.75" customHeight="1" thickBot="1" x14ac:dyDescent="0.25">
      <c r="A15" s="113"/>
      <c r="B15" s="110"/>
      <c r="C15" s="56"/>
      <c r="D15" s="57"/>
      <c r="E15" s="58"/>
      <c r="F15" s="90"/>
      <c r="G15" s="107"/>
      <c r="H15" s="109"/>
      <c r="I15" s="90"/>
      <c r="J15" s="90"/>
      <c r="K15" s="107"/>
      <c r="L15" s="30" t="s">
        <v>5</v>
      </c>
      <c r="M15" s="30" t="s">
        <v>6</v>
      </c>
      <c r="N15" s="90"/>
      <c r="O15" s="30" t="s">
        <v>7</v>
      </c>
      <c r="P15" s="30" t="s">
        <v>8</v>
      </c>
      <c r="Q15" s="90"/>
      <c r="R15" s="120"/>
      <c r="S15" s="90"/>
      <c r="T15" s="90"/>
      <c r="U15" s="90"/>
      <c r="V15" s="97"/>
      <c r="W15" s="100"/>
      <c r="X15" s="103"/>
      <c r="Y15" s="97"/>
      <c r="Z15" s="90"/>
    </row>
    <row r="16" spans="1:27" s="7" customFormat="1" ht="45" customHeight="1" x14ac:dyDescent="0.2">
      <c r="A16" s="76">
        <v>1</v>
      </c>
      <c r="B16" s="60" t="s">
        <v>148</v>
      </c>
      <c r="C16" s="60"/>
      <c r="D16" s="60"/>
      <c r="E16" s="60"/>
      <c r="F16" s="60" t="s">
        <v>241</v>
      </c>
      <c r="G16" s="66" t="s">
        <v>215</v>
      </c>
      <c r="H16" s="81" t="s">
        <v>278</v>
      </c>
      <c r="I16" s="54">
        <v>671550</v>
      </c>
      <c r="J16" s="20">
        <v>-152451.18</v>
      </c>
      <c r="K16" s="55" t="s">
        <v>83</v>
      </c>
      <c r="L16" s="20">
        <v>-8954.4</v>
      </c>
      <c r="M16" s="20">
        <v>22152</v>
      </c>
      <c r="N16" s="20">
        <v>686.4</v>
      </c>
      <c r="O16" s="20">
        <v>-4742.3999999999996</v>
      </c>
      <c r="P16" s="20">
        <v>11060.4</v>
      </c>
      <c r="Q16" s="20">
        <v>-2380.2399999999998</v>
      </c>
      <c r="R16" s="20">
        <f>L16+M16+N16+O16+P16+Q16</f>
        <v>17821.760000000002</v>
      </c>
      <c r="S16" s="20">
        <v>-195042.16</v>
      </c>
      <c r="T16" s="20">
        <v>33898.800000000003</v>
      </c>
      <c r="U16" s="20">
        <v>476507.84</v>
      </c>
      <c r="V16" s="68"/>
      <c r="W16" s="68"/>
      <c r="X16" s="68"/>
      <c r="Y16" s="68"/>
      <c r="Z16" s="77" t="s">
        <v>169</v>
      </c>
      <c r="AA16" s="16"/>
    </row>
    <row r="17" spans="1:27" s="7" customFormat="1" ht="45" customHeight="1" x14ac:dyDescent="0.2">
      <c r="A17" s="76">
        <v>2</v>
      </c>
      <c r="B17" s="82" t="s">
        <v>273</v>
      </c>
      <c r="C17" s="60"/>
      <c r="D17" s="60"/>
      <c r="E17" s="60"/>
      <c r="F17" s="60" t="s">
        <v>238</v>
      </c>
      <c r="G17" s="66" t="s">
        <v>215</v>
      </c>
      <c r="H17" s="81" t="s">
        <v>278</v>
      </c>
      <c r="I17" s="54">
        <v>104709.2</v>
      </c>
      <c r="J17" s="20">
        <v>-11164.54</v>
      </c>
      <c r="K17" s="55" t="s">
        <v>83</v>
      </c>
      <c r="L17" s="20">
        <v>-2755.2</v>
      </c>
      <c r="M17" s="20">
        <v>6816</v>
      </c>
      <c r="N17" s="20">
        <v>686.4</v>
      </c>
      <c r="O17" s="20">
        <v>-2918.4</v>
      </c>
      <c r="P17" s="20">
        <v>6806.4</v>
      </c>
      <c r="Q17" s="20">
        <v>0</v>
      </c>
      <c r="R17" s="20">
        <f>L17+M17+N17+O17+P17+Q17</f>
        <v>8635.1999999999989</v>
      </c>
      <c r="S17" s="20">
        <f>J17+L17+O17</f>
        <v>-16838.140000000003</v>
      </c>
      <c r="T17" s="20">
        <v>14308.8</v>
      </c>
      <c r="U17" s="20">
        <v>87871.06</v>
      </c>
      <c r="V17" s="68"/>
      <c r="W17" s="68"/>
      <c r="X17" s="68"/>
      <c r="Y17" s="68"/>
      <c r="Z17" s="77" t="s">
        <v>168</v>
      </c>
      <c r="AA17" s="16"/>
    </row>
    <row r="18" spans="1:27" s="7" customFormat="1" ht="45" customHeight="1" x14ac:dyDescent="0.2">
      <c r="A18" s="76">
        <v>3</v>
      </c>
      <c r="B18" s="60" t="s">
        <v>76</v>
      </c>
      <c r="C18" s="60"/>
      <c r="D18" s="60"/>
      <c r="E18" s="60"/>
      <c r="F18" s="60" t="s">
        <v>214</v>
      </c>
      <c r="G18" s="66" t="s">
        <v>215</v>
      </c>
      <c r="H18" s="81" t="s">
        <v>278</v>
      </c>
      <c r="I18" s="54">
        <v>66000</v>
      </c>
      <c r="J18" s="20">
        <v>-4615.74</v>
      </c>
      <c r="K18" s="55" t="s">
        <v>83</v>
      </c>
      <c r="L18" s="20">
        <v>-1894.2</v>
      </c>
      <c r="M18" s="20">
        <v>4686</v>
      </c>
      <c r="N18" s="20">
        <v>686.4</v>
      </c>
      <c r="O18" s="20">
        <v>-2006.4</v>
      </c>
      <c r="P18" s="20">
        <v>4679.3999999999996</v>
      </c>
      <c r="Q18" s="20">
        <v>0</v>
      </c>
      <c r="R18" s="20">
        <f t="shared" ref="R18:R81" si="0">L18+M18+N18+O18+P18+Q18</f>
        <v>6151.2</v>
      </c>
      <c r="S18" s="20">
        <v>-11955.72</v>
      </c>
      <c r="T18" s="20">
        <v>10051.799999999999</v>
      </c>
      <c r="U18" s="20">
        <v>54044.28</v>
      </c>
      <c r="V18" s="68"/>
      <c r="W18" s="68"/>
      <c r="X18" s="68"/>
      <c r="Y18" s="68"/>
      <c r="Z18" s="77" t="s">
        <v>168</v>
      </c>
      <c r="AA18" s="16"/>
    </row>
    <row r="19" spans="1:27" s="7" customFormat="1" ht="44.25" customHeight="1" x14ac:dyDescent="0.2">
      <c r="A19" s="76">
        <v>4</v>
      </c>
      <c r="B19" s="82" t="s">
        <v>147</v>
      </c>
      <c r="C19" s="60"/>
      <c r="D19" s="60"/>
      <c r="E19" s="60"/>
      <c r="F19" s="60" t="s">
        <v>214</v>
      </c>
      <c r="G19" s="66" t="s">
        <v>215</v>
      </c>
      <c r="H19" s="81" t="s">
        <v>278</v>
      </c>
      <c r="I19" s="54">
        <v>162000</v>
      </c>
      <c r="J19" s="20">
        <v>-26735</v>
      </c>
      <c r="K19" s="55" t="s">
        <v>83</v>
      </c>
      <c r="L19" s="20">
        <v>-4649.3999999999996</v>
      </c>
      <c r="M19" s="20">
        <v>11502</v>
      </c>
      <c r="N19" s="20">
        <v>686.4</v>
      </c>
      <c r="O19" s="20">
        <v>-4742.3999999999996</v>
      </c>
      <c r="P19" s="20">
        <v>11060.4</v>
      </c>
      <c r="Q19" s="20">
        <v>0</v>
      </c>
      <c r="R19" s="20">
        <f t="shared" si="0"/>
        <v>13857</v>
      </c>
      <c r="S19" s="20">
        <v>-38209.26</v>
      </c>
      <c r="T19" s="20">
        <v>23248.799999999999</v>
      </c>
      <c r="U19" s="20">
        <v>123790.74</v>
      </c>
      <c r="V19" s="68"/>
      <c r="W19" s="68"/>
      <c r="X19" s="68"/>
      <c r="Y19" s="68"/>
      <c r="Z19" s="77" t="s">
        <v>169</v>
      </c>
      <c r="AA19" s="16"/>
    </row>
    <row r="20" spans="1:27" s="7" customFormat="1" ht="45" customHeight="1" x14ac:dyDescent="0.2">
      <c r="A20" s="76">
        <v>5</v>
      </c>
      <c r="B20" s="60" t="s">
        <v>163</v>
      </c>
      <c r="C20" s="60"/>
      <c r="D20" s="60"/>
      <c r="E20" s="60"/>
      <c r="F20" s="60" t="s">
        <v>248</v>
      </c>
      <c r="G20" s="66" t="s">
        <v>249</v>
      </c>
      <c r="H20" s="81" t="s">
        <v>278</v>
      </c>
      <c r="I20" s="54">
        <v>453750</v>
      </c>
      <c r="J20" s="20">
        <v>-98596.24</v>
      </c>
      <c r="K20" s="55" t="s">
        <v>83</v>
      </c>
      <c r="L20" s="20">
        <v>-8954.4</v>
      </c>
      <c r="M20" s="20">
        <v>22152</v>
      </c>
      <c r="N20" s="20">
        <v>686.4</v>
      </c>
      <c r="O20" s="20">
        <v>-4742.3999999999996</v>
      </c>
      <c r="P20" s="20">
        <v>11060.4</v>
      </c>
      <c r="Q20" s="20">
        <v>0</v>
      </c>
      <c r="R20" s="20">
        <f t="shared" si="0"/>
        <v>20202</v>
      </c>
      <c r="S20" s="20">
        <v>-112293.04</v>
      </c>
      <c r="T20" s="20">
        <v>33898.800000000003</v>
      </c>
      <c r="U20" s="20">
        <v>341456.96</v>
      </c>
      <c r="V20" s="68"/>
      <c r="W20" s="68"/>
      <c r="X20" s="68"/>
      <c r="Y20" s="68"/>
      <c r="Z20" s="77" t="s">
        <v>169</v>
      </c>
    </row>
    <row r="21" spans="1:27" s="7" customFormat="1" ht="45" customHeight="1" x14ac:dyDescent="0.2">
      <c r="A21" s="76">
        <v>6</v>
      </c>
      <c r="B21" s="60" t="s">
        <v>112</v>
      </c>
      <c r="C21" s="60"/>
      <c r="D21" s="60"/>
      <c r="E21" s="60"/>
      <c r="F21" s="60" t="s">
        <v>227</v>
      </c>
      <c r="G21" s="66" t="s">
        <v>228</v>
      </c>
      <c r="H21" s="81" t="s">
        <v>278</v>
      </c>
      <c r="I21" s="54">
        <v>381150</v>
      </c>
      <c r="J21" s="20">
        <v>-80446.240000000005</v>
      </c>
      <c r="K21" s="55" t="s">
        <v>83</v>
      </c>
      <c r="L21" s="20">
        <v>-8954.4</v>
      </c>
      <c r="M21" s="20">
        <v>22152</v>
      </c>
      <c r="N21" s="20">
        <v>686.4</v>
      </c>
      <c r="O21" s="20">
        <v>-4742.3999999999996</v>
      </c>
      <c r="P21" s="20">
        <v>11060.4</v>
      </c>
      <c r="Q21" s="20">
        <v>0</v>
      </c>
      <c r="R21" s="20">
        <f t="shared" si="0"/>
        <v>20202</v>
      </c>
      <c r="S21" s="20">
        <v>-116509.34</v>
      </c>
      <c r="T21" s="20">
        <v>33898.800000000003</v>
      </c>
      <c r="U21" s="20">
        <v>264640.65999999997</v>
      </c>
      <c r="V21" s="68"/>
      <c r="W21" s="68"/>
      <c r="X21" s="68"/>
      <c r="Y21" s="68"/>
      <c r="Z21" s="77" t="s">
        <v>169</v>
      </c>
    </row>
    <row r="22" spans="1:27" s="7" customFormat="1" ht="45" customHeight="1" x14ac:dyDescent="0.2">
      <c r="A22" s="76">
        <v>7</v>
      </c>
      <c r="B22" s="60" t="s">
        <v>63</v>
      </c>
      <c r="C22" s="60"/>
      <c r="D22" s="60"/>
      <c r="E22" s="60"/>
      <c r="F22" s="60" t="s">
        <v>194</v>
      </c>
      <c r="G22" s="66" t="s">
        <v>195</v>
      </c>
      <c r="H22" s="81" t="s">
        <v>278</v>
      </c>
      <c r="I22" s="67">
        <v>198000</v>
      </c>
      <c r="J22" s="20">
        <v>-35476.699999999997</v>
      </c>
      <c r="K22" s="55" t="s">
        <v>83</v>
      </c>
      <c r="L22" s="20">
        <v>-5682.6</v>
      </c>
      <c r="M22" s="20">
        <v>14058</v>
      </c>
      <c r="N22" s="20">
        <v>686.4</v>
      </c>
      <c r="O22" s="20">
        <v>-4742.3999999999996</v>
      </c>
      <c r="P22" s="20">
        <v>11060.4</v>
      </c>
      <c r="Q22" s="20">
        <v>0</v>
      </c>
      <c r="R22" s="20">
        <f t="shared" si="0"/>
        <v>15379.8</v>
      </c>
      <c r="S22" s="20">
        <v>-50066.62</v>
      </c>
      <c r="T22" s="20">
        <v>25804.799999999999</v>
      </c>
      <c r="U22" s="20">
        <v>147933.38</v>
      </c>
      <c r="V22" s="68"/>
      <c r="W22" s="68"/>
      <c r="X22" s="68"/>
      <c r="Y22" s="68"/>
      <c r="Z22" s="77" t="s">
        <v>168</v>
      </c>
    </row>
    <row r="23" spans="1:27" s="7" customFormat="1" ht="45" customHeight="1" x14ac:dyDescent="0.2">
      <c r="A23" s="76">
        <v>8</v>
      </c>
      <c r="B23" s="60" t="s">
        <v>261</v>
      </c>
      <c r="C23" s="60"/>
      <c r="D23" s="60"/>
      <c r="E23" s="60"/>
      <c r="F23" s="60" t="s">
        <v>191</v>
      </c>
      <c r="G23" s="66" t="s">
        <v>195</v>
      </c>
      <c r="H23" s="81" t="s">
        <v>278</v>
      </c>
      <c r="I23" s="54">
        <v>39807.68</v>
      </c>
      <c r="J23" s="20">
        <v>-207.68</v>
      </c>
      <c r="K23" s="55" t="s">
        <v>83</v>
      </c>
      <c r="L23" s="20">
        <v>-1136.52</v>
      </c>
      <c r="M23" s="20">
        <v>2811.6</v>
      </c>
      <c r="N23" s="20">
        <v>435.6</v>
      </c>
      <c r="O23" s="20">
        <v>-1203.8399999999999</v>
      </c>
      <c r="P23" s="20">
        <v>2807.64</v>
      </c>
      <c r="Q23" s="20">
        <v>-1190.1199999999999</v>
      </c>
      <c r="R23" s="20">
        <f t="shared" si="0"/>
        <v>2524.3599999999997</v>
      </c>
      <c r="S23" s="20">
        <v>-5820.62</v>
      </c>
      <c r="T23" s="20">
        <v>6054.84</v>
      </c>
      <c r="U23" s="20">
        <v>33987.06</v>
      </c>
      <c r="V23" s="68"/>
      <c r="W23" s="68"/>
      <c r="X23" s="68"/>
      <c r="Y23" s="68"/>
      <c r="Z23" s="77" t="s">
        <v>168</v>
      </c>
    </row>
    <row r="24" spans="1:27" s="7" customFormat="1" ht="45" customHeight="1" x14ac:dyDescent="0.2">
      <c r="A24" s="76">
        <v>9</v>
      </c>
      <c r="B24" s="60" t="s">
        <v>108</v>
      </c>
      <c r="C24" s="60"/>
      <c r="D24" s="60"/>
      <c r="E24" s="60"/>
      <c r="F24" s="60" t="s">
        <v>184</v>
      </c>
      <c r="G24" s="66" t="s">
        <v>204</v>
      </c>
      <c r="H24" s="81" t="s">
        <v>278</v>
      </c>
      <c r="I24" s="54">
        <v>181500</v>
      </c>
      <c r="J24" s="20">
        <v>-31470.080000000002</v>
      </c>
      <c r="K24" s="55" t="s">
        <v>83</v>
      </c>
      <c r="L24" s="20">
        <v>-5209.0600000000004</v>
      </c>
      <c r="M24" s="20">
        <v>12886.5</v>
      </c>
      <c r="N24" s="20">
        <v>686.4</v>
      </c>
      <c r="O24" s="20">
        <v>-4742.3999999999996</v>
      </c>
      <c r="P24" s="20">
        <v>11060.4</v>
      </c>
      <c r="Q24" s="20">
        <v>0</v>
      </c>
      <c r="R24" s="20">
        <f t="shared" si="0"/>
        <v>14681.84</v>
      </c>
      <c r="S24" s="20">
        <v>-41421.54</v>
      </c>
      <c r="T24" s="20">
        <v>24633.3</v>
      </c>
      <c r="U24" s="20">
        <v>140078.46</v>
      </c>
      <c r="V24" s="68"/>
      <c r="W24" s="68"/>
      <c r="X24" s="71"/>
      <c r="Y24" s="68"/>
      <c r="Z24" s="77" t="s">
        <v>168</v>
      </c>
    </row>
    <row r="25" spans="1:27" s="7" customFormat="1" ht="44.25" customHeight="1" x14ac:dyDescent="0.2">
      <c r="A25" s="76">
        <v>10</v>
      </c>
      <c r="B25" s="60" t="s">
        <v>141</v>
      </c>
      <c r="C25" s="60"/>
      <c r="D25" s="60"/>
      <c r="E25" s="60"/>
      <c r="F25" s="60" t="s">
        <v>182</v>
      </c>
      <c r="G25" s="66" t="s">
        <v>204</v>
      </c>
      <c r="H25" s="81" t="s">
        <v>278</v>
      </c>
      <c r="I25" s="54">
        <v>82500</v>
      </c>
      <c r="J25" s="20">
        <v>-7989</v>
      </c>
      <c r="K25" s="55" t="s">
        <v>83</v>
      </c>
      <c r="L25" s="20">
        <v>-2367.7600000000002</v>
      </c>
      <c r="M25" s="20">
        <v>5857.5</v>
      </c>
      <c r="N25" s="20">
        <v>686.4</v>
      </c>
      <c r="O25" s="20">
        <v>-2508</v>
      </c>
      <c r="P25" s="20">
        <v>5849.26</v>
      </c>
      <c r="Q25" s="20">
        <v>0</v>
      </c>
      <c r="R25" s="20">
        <f t="shared" si="0"/>
        <v>7517.4</v>
      </c>
      <c r="S25" s="20">
        <v>-12864.76</v>
      </c>
      <c r="T25" s="20">
        <v>12393.16</v>
      </c>
      <c r="U25" s="20">
        <v>69635.240000000005</v>
      </c>
      <c r="V25" s="68"/>
      <c r="W25" s="68"/>
      <c r="X25" s="68"/>
      <c r="Y25" s="68"/>
      <c r="Z25" s="77" t="s">
        <v>168</v>
      </c>
    </row>
    <row r="26" spans="1:27" s="7" customFormat="1" ht="45" customHeight="1" x14ac:dyDescent="0.2">
      <c r="A26" s="76">
        <v>11</v>
      </c>
      <c r="B26" s="60" t="s">
        <v>142</v>
      </c>
      <c r="C26" s="60"/>
      <c r="D26" s="60"/>
      <c r="E26" s="60"/>
      <c r="F26" s="60" t="s">
        <v>182</v>
      </c>
      <c r="G26" s="66" t="s">
        <v>204</v>
      </c>
      <c r="H26" s="81" t="s">
        <v>278</v>
      </c>
      <c r="I26" s="54">
        <v>72600</v>
      </c>
      <c r="J26" s="20">
        <v>-5857.72</v>
      </c>
      <c r="K26" s="55" t="s">
        <v>83</v>
      </c>
      <c r="L26" s="20">
        <v>-2083.62</v>
      </c>
      <c r="M26" s="20">
        <v>5154.6000000000004</v>
      </c>
      <c r="N26" s="20">
        <v>686.4</v>
      </c>
      <c r="O26" s="20">
        <v>-2207.04</v>
      </c>
      <c r="P26" s="20">
        <v>5147.34</v>
      </c>
      <c r="Q26" s="20">
        <v>0</v>
      </c>
      <c r="R26" s="20">
        <f t="shared" si="0"/>
        <v>6697.68</v>
      </c>
      <c r="S26" s="20">
        <v>-10148.379999999999</v>
      </c>
      <c r="T26" s="20">
        <v>10988.34</v>
      </c>
      <c r="U26" s="20">
        <v>62451.62</v>
      </c>
      <c r="V26" s="68"/>
      <c r="W26" s="68"/>
      <c r="X26" s="68"/>
      <c r="Y26" s="68"/>
      <c r="Z26" s="77" t="s">
        <v>169</v>
      </c>
    </row>
    <row r="27" spans="1:27" s="7" customFormat="1" ht="45" customHeight="1" x14ac:dyDescent="0.2">
      <c r="A27" s="76">
        <v>12</v>
      </c>
      <c r="B27" s="60" t="s">
        <v>34</v>
      </c>
      <c r="C27" s="60"/>
      <c r="D27" s="60"/>
      <c r="E27" s="60"/>
      <c r="F27" s="60" t="s">
        <v>182</v>
      </c>
      <c r="G27" s="66" t="s">
        <v>204</v>
      </c>
      <c r="H27" s="81" t="s">
        <v>278</v>
      </c>
      <c r="I27" s="54">
        <v>80000</v>
      </c>
      <c r="J27" s="20">
        <v>-7400.94</v>
      </c>
      <c r="K27" s="55" t="s">
        <v>83</v>
      </c>
      <c r="L27" s="20">
        <v>-2296</v>
      </c>
      <c r="M27" s="20">
        <v>5680</v>
      </c>
      <c r="N27" s="20">
        <v>686.4</v>
      </c>
      <c r="O27" s="20">
        <v>-2432</v>
      </c>
      <c r="P27" s="20">
        <v>5672</v>
      </c>
      <c r="Q27" s="20">
        <v>0</v>
      </c>
      <c r="R27" s="20">
        <f t="shared" si="0"/>
        <v>7310.4</v>
      </c>
      <c r="S27" s="20">
        <v>-12128.84</v>
      </c>
      <c r="T27" s="20">
        <v>12038.4</v>
      </c>
      <c r="U27" s="20">
        <v>67871.06</v>
      </c>
      <c r="V27" s="68"/>
      <c r="W27" s="68"/>
      <c r="X27" s="68"/>
      <c r="Y27" s="68"/>
      <c r="Z27" s="77" t="s">
        <v>168</v>
      </c>
    </row>
    <row r="28" spans="1:27" s="7" customFormat="1" ht="45" customHeight="1" x14ac:dyDescent="0.2">
      <c r="A28" s="76">
        <v>13</v>
      </c>
      <c r="B28" s="60" t="s">
        <v>272</v>
      </c>
      <c r="C28" s="60"/>
      <c r="D28" s="60"/>
      <c r="E28" s="60"/>
      <c r="F28" s="60" t="s">
        <v>179</v>
      </c>
      <c r="G28" s="66" t="s">
        <v>204</v>
      </c>
      <c r="H28" s="81" t="s">
        <v>278</v>
      </c>
      <c r="I28" s="54">
        <v>59938.96</v>
      </c>
      <c r="J28" s="20">
        <v>-2825.22</v>
      </c>
      <c r="K28" s="55" t="s">
        <v>83</v>
      </c>
      <c r="L28" s="20">
        <v>-1657.42</v>
      </c>
      <c r="M28" s="20">
        <v>4100.26</v>
      </c>
      <c r="N28" s="20">
        <v>635.26</v>
      </c>
      <c r="O28" s="20">
        <v>-1755.6</v>
      </c>
      <c r="P28" s="20">
        <v>4094.48</v>
      </c>
      <c r="Q28" s="20">
        <v>-1190.1199999999999</v>
      </c>
      <c r="R28" s="20">
        <f t="shared" si="0"/>
        <v>4226.8600000000006</v>
      </c>
      <c r="S28" s="20">
        <v>-10867.74</v>
      </c>
      <c r="T28" s="20">
        <v>8830</v>
      </c>
      <c r="U28" s="20">
        <v>49071.22</v>
      </c>
      <c r="V28" s="68"/>
      <c r="W28" s="68"/>
      <c r="X28" s="68"/>
      <c r="Y28" s="68"/>
      <c r="Z28" s="77" t="s">
        <v>169</v>
      </c>
    </row>
    <row r="29" spans="1:27" s="7" customFormat="1" ht="44.25" customHeight="1" x14ac:dyDescent="0.2">
      <c r="A29" s="76">
        <v>14</v>
      </c>
      <c r="B29" s="60" t="s">
        <v>275</v>
      </c>
      <c r="C29" s="60"/>
      <c r="D29" s="60"/>
      <c r="E29" s="60"/>
      <c r="F29" s="60" t="s">
        <v>179</v>
      </c>
      <c r="G29" s="66" t="s">
        <v>204</v>
      </c>
      <c r="H29" s="81" t="s">
        <v>278</v>
      </c>
      <c r="I29" s="54">
        <v>58938.64</v>
      </c>
      <c r="J29" s="20">
        <v>-3063.26</v>
      </c>
      <c r="K29" s="55" t="s">
        <v>83</v>
      </c>
      <c r="L29" s="20">
        <v>-1657.42</v>
      </c>
      <c r="M29" s="20">
        <v>4100.26</v>
      </c>
      <c r="N29" s="20">
        <v>635.26</v>
      </c>
      <c r="O29" s="20">
        <v>-1755.6</v>
      </c>
      <c r="P29" s="20">
        <v>4094.48</v>
      </c>
      <c r="Q29" s="20">
        <v>0</v>
      </c>
      <c r="R29" s="20">
        <f t="shared" si="0"/>
        <v>5416.9800000000005</v>
      </c>
      <c r="S29" s="20">
        <v>-6476.28</v>
      </c>
      <c r="T29" s="20">
        <v>8830</v>
      </c>
      <c r="U29" s="20">
        <v>52462.36</v>
      </c>
      <c r="V29" s="68"/>
      <c r="W29" s="68"/>
      <c r="X29" s="68"/>
      <c r="Y29" s="68"/>
      <c r="Z29" s="77" t="s">
        <v>168</v>
      </c>
    </row>
    <row r="30" spans="1:27" s="7" customFormat="1" ht="45" customHeight="1" x14ac:dyDescent="0.2">
      <c r="A30" s="76">
        <v>15</v>
      </c>
      <c r="B30" s="60" t="s">
        <v>144</v>
      </c>
      <c r="C30" s="60"/>
      <c r="D30" s="60"/>
      <c r="E30" s="60"/>
      <c r="F30" s="60" t="s">
        <v>179</v>
      </c>
      <c r="G30" s="66" t="s">
        <v>204</v>
      </c>
      <c r="H30" s="81" t="s">
        <v>278</v>
      </c>
      <c r="I30" s="54">
        <v>56760</v>
      </c>
      <c r="J30" s="20">
        <v>-2876.96</v>
      </c>
      <c r="K30" s="55" t="s">
        <v>83</v>
      </c>
      <c r="L30" s="20">
        <v>-1629.02</v>
      </c>
      <c r="M30" s="20">
        <v>4029.96</v>
      </c>
      <c r="N30" s="20">
        <v>624.36</v>
      </c>
      <c r="O30" s="20">
        <v>-1725.5</v>
      </c>
      <c r="P30" s="20">
        <v>4024.28</v>
      </c>
      <c r="Q30" s="20">
        <v>0</v>
      </c>
      <c r="R30" s="20">
        <f t="shared" si="0"/>
        <v>5324.08</v>
      </c>
      <c r="S30" s="20">
        <v>-6231.48</v>
      </c>
      <c r="T30" s="20">
        <v>8678.6</v>
      </c>
      <c r="U30" s="20">
        <v>50528.52</v>
      </c>
      <c r="V30" s="68"/>
      <c r="W30" s="68"/>
      <c r="X30" s="68"/>
      <c r="Y30" s="68"/>
      <c r="Z30" s="77" t="s">
        <v>169</v>
      </c>
    </row>
    <row r="31" spans="1:27" s="7" customFormat="1" ht="45" customHeight="1" x14ac:dyDescent="0.2">
      <c r="A31" s="76">
        <v>16</v>
      </c>
      <c r="B31" s="60" t="s">
        <v>75</v>
      </c>
      <c r="C31" s="60"/>
      <c r="D31" s="60"/>
      <c r="E31" s="60"/>
      <c r="F31" s="60" t="s">
        <v>184</v>
      </c>
      <c r="G31" s="66" t="s">
        <v>177</v>
      </c>
      <c r="H31" s="81" t="s">
        <v>278</v>
      </c>
      <c r="I31" s="54">
        <v>138600</v>
      </c>
      <c r="J31" s="20">
        <v>-21185.119999999999</v>
      </c>
      <c r="K31" s="55" t="s">
        <v>83</v>
      </c>
      <c r="L31" s="20">
        <v>-3977.82</v>
      </c>
      <c r="M31" s="20">
        <v>9840.6</v>
      </c>
      <c r="N31" s="20">
        <v>686.4</v>
      </c>
      <c r="O31" s="20">
        <v>-4213.4399999999996</v>
      </c>
      <c r="P31" s="20">
        <v>9826.74</v>
      </c>
      <c r="Q31" s="20">
        <v>0</v>
      </c>
      <c r="R31" s="20">
        <f t="shared" si="0"/>
        <v>12162.48</v>
      </c>
      <c r="S31" s="20">
        <v>-29376.38</v>
      </c>
      <c r="T31" s="20">
        <v>20353.740000000002</v>
      </c>
      <c r="U31" s="20">
        <v>109223.62</v>
      </c>
      <c r="V31" s="68"/>
      <c r="W31" s="68"/>
      <c r="X31" s="68"/>
      <c r="Y31" s="68"/>
      <c r="Z31" s="77" t="s">
        <v>169</v>
      </c>
    </row>
    <row r="32" spans="1:27" s="7" customFormat="1" ht="45" customHeight="1" x14ac:dyDescent="0.2">
      <c r="A32" s="76">
        <v>17</v>
      </c>
      <c r="B32" s="60" t="s">
        <v>262</v>
      </c>
      <c r="C32" s="60"/>
      <c r="D32" s="60"/>
      <c r="E32" s="60"/>
      <c r="F32" s="60" t="s">
        <v>179</v>
      </c>
      <c r="G32" s="66" t="s">
        <v>177</v>
      </c>
      <c r="H32" s="81" t="s">
        <v>278</v>
      </c>
      <c r="I32" s="54">
        <v>56753.54</v>
      </c>
      <c r="J32" s="20">
        <v>-2303.54</v>
      </c>
      <c r="K32" s="55" t="s">
        <v>83</v>
      </c>
      <c r="L32" s="20">
        <v>-1562.72</v>
      </c>
      <c r="M32" s="20">
        <v>3865.96</v>
      </c>
      <c r="N32" s="20">
        <v>598.96</v>
      </c>
      <c r="O32" s="20">
        <v>-1655.28</v>
      </c>
      <c r="P32" s="20">
        <v>3860.5</v>
      </c>
      <c r="Q32" s="20">
        <v>-1190.1199999999999</v>
      </c>
      <c r="R32" s="20">
        <f t="shared" si="0"/>
        <v>3917.3</v>
      </c>
      <c r="S32" s="20">
        <v>-6711.66</v>
      </c>
      <c r="T32" s="20">
        <v>8325.42</v>
      </c>
      <c r="U32" s="20">
        <v>50041.88</v>
      </c>
      <c r="V32" s="68"/>
      <c r="W32" s="68"/>
      <c r="X32" s="68"/>
      <c r="Y32" s="68"/>
      <c r="Z32" s="77" t="s">
        <v>169</v>
      </c>
    </row>
    <row r="33" spans="1:52" s="7" customFormat="1" ht="45" customHeight="1" x14ac:dyDescent="0.2">
      <c r="A33" s="76">
        <v>18</v>
      </c>
      <c r="B33" s="60" t="s">
        <v>256</v>
      </c>
      <c r="C33" s="60"/>
      <c r="D33" s="60"/>
      <c r="E33" s="60"/>
      <c r="F33" s="60" t="s">
        <v>191</v>
      </c>
      <c r="G33" s="66" t="s">
        <v>177</v>
      </c>
      <c r="H33" s="81" t="s">
        <v>278</v>
      </c>
      <c r="I33" s="54">
        <v>39986.199999999997</v>
      </c>
      <c r="J33" s="20">
        <v>-386.2</v>
      </c>
      <c r="K33" s="55" t="s">
        <v>83</v>
      </c>
      <c r="L33" s="20">
        <v>-1136.52</v>
      </c>
      <c r="M33" s="20">
        <v>2811.6</v>
      </c>
      <c r="N33" s="20">
        <v>435.6</v>
      </c>
      <c r="O33" s="20">
        <v>-1203.8399999999999</v>
      </c>
      <c r="P33" s="20">
        <v>2807.64</v>
      </c>
      <c r="Q33" s="20">
        <v>0</v>
      </c>
      <c r="R33" s="20">
        <f t="shared" si="0"/>
        <v>3714.4799999999996</v>
      </c>
      <c r="S33" s="20">
        <v>-2726.56</v>
      </c>
      <c r="T33" s="20">
        <v>6054.84</v>
      </c>
      <c r="U33" s="20">
        <v>37259.64</v>
      </c>
      <c r="V33" s="68"/>
      <c r="W33" s="68"/>
      <c r="X33" s="71"/>
      <c r="Y33" s="68"/>
      <c r="Z33" s="77" t="s">
        <v>168</v>
      </c>
    </row>
    <row r="34" spans="1:52" s="7" customFormat="1" ht="44.25" customHeight="1" x14ac:dyDescent="0.2">
      <c r="A34" s="76">
        <v>19</v>
      </c>
      <c r="B34" s="60" t="s">
        <v>133</v>
      </c>
      <c r="C34" s="60"/>
      <c r="D34" s="60"/>
      <c r="E34" s="60"/>
      <c r="F34" s="60" t="s">
        <v>191</v>
      </c>
      <c r="G34" s="66" t="s">
        <v>177</v>
      </c>
      <c r="H34" s="81" t="s">
        <v>278</v>
      </c>
      <c r="I34" s="54">
        <v>50000</v>
      </c>
      <c r="J34" s="20">
        <v>-1854</v>
      </c>
      <c r="K34" s="55" t="s">
        <v>83</v>
      </c>
      <c r="L34" s="20">
        <v>-1435</v>
      </c>
      <c r="M34" s="20">
        <v>3550</v>
      </c>
      <c r="N34" s="20">
        <v>550</v>
      </c>
      <c r="O34" s="20">
        <v>-1520</v>
      </c>
      <c r="P34" s="20">
        <v>3545</v>
      </c>
      <c r="Q34" s="20">
        <v>0</v>
      </c>
      <c r="R34" s="20">
        <f t="shared" si="0"/>
        <v>4690</v>
      </c>
      <c r="S34" s="20">
        <v>-4809</v>
      </c>
      <c r="T34" s="20">
        <v>7645</v>
      </c>
      <c r="U34" s="20">
        <v>45191</v>
      </c>
      <c r="V34" s="68"/>
      <c r="W34" s="68"/>
      <c r="X34" s="68"/>
      <c r="Y34" s="68"/>
      <c r="Z34" s="77" t="s">
        <v>169</v>
      </c>
    </row>
    <row r="35" spans="1:52" s="7" customFormat="1" ht="45" customHeight="1" x14ac:dyDescent="0.2">
      <c r="A35" s="76">
        <v>20</v>
      </c>
      <c r="B35" s="60" t="s">
        <v>258</v>
      </c>
      <c r="C35" s="60"/>
      <c r="D35" s="60"/>
      <c r="E35" s="60"/>
      <c r="F35" s="60" t="s">
        <v>191</v>
      </c>
      <c r="G35" s="66" t="s">
        <v>177</v>
      </c>
      <c r="H35" s="81" t="s">
        <v>278</v>
      </c>
      <c r="I35" s="54">
        <v>41869.08</v>
      </c>
      <c r="J35" s="20">
        <v>-619.08000000000004</v>
      </c>
      <c r="K35" s="55" t="s">
        <v>83</v>
      </c>
      <c r="L35" s="20">
        <v>-1183.8800000000001</v>
      </c>
      <c r="M35" s="20">
        <v>2928.76</v>
      </c>
      <c r="N35" s="20">
        <v>453.76</v>
      </c>
      <c r="O35" s="20">
        <v>-1254</v>
      </c>
      <c r="P35" s="20">
        <v>2924.62</v>
      </c>
      <c r="Q35" s="20">
        <v>0</v>
      </c>
      <c r="R35" s="20">
        <f t="shared" si="0"/>
        <v>3869.26</v>
      </c>
      <c r="S35" s="20">
        <v>-3056.96</v>
      </c>
      <c r="T35" s="20">
        <v>6307.14</v>
      </c>
      <c r="U35" s="20">
        <v>38812.120000000003</v>
      </c>
      <c r="V35" s="68"/>
      <c r="W35" s="68"/>
      <c r="X35" s="68"/>
      <c r="Y35" s="68"/>
      <c r="Z35" s="77" t="s">
        <v>168</v>
      </c>
    </row>
    <row r="36" spans="1:52" s="7" customFormat="1" ht="45" customHeight="1" x14ac:dyDescent="0.2">
      <c r="A36" s="76">
        <v>21</v>
      </c>
      <c r="B36" s="60" t="s">
        <v>171</v>
      </c>
      <c r="C36" s="86"/>
      <c r="D36" s="86"/>
      <c r="E36" s="86"/>
      <c r="F36" s="60" t="s">
        <v>191</v>
      </c>
      <c r="G36" s="66" t="s">
        <v>177</v>
      </c>
      <c r="H36" s="81" t="s">
        <v>278</v>
      </c>
      <c r="I36" s="54">
        <v>18666.669999999998</v>
      </c>
      <c r="J36" s="20">
        <v>0</v>
      </c>
      <c r="K36" s="55" t="s">
        <v>83</v>
      </c>
      <c r="L36" s="20">
        <v>-535.73</v>
      </c>
      <c r="M36" s="20">
        <v>1325.33</v>
      </c>
      <c r="N36" s="20">
        <v>205.33</v>
      </c>
      <c r="O36" s="20">
        <v>-567.47</v>
      </c>
      <c r="P36" s="20">
        <v>1323.47</v>
      </c>
      <c r="Q36" s="20">
        <v>0</v>
      </c>
      <c r="R36" s="20">
        <f t="shared" si="0"/>
        <v>1750.9299999999998</v>
      </c>
      <c r="S36" s="20">
        <v>-1103.2</v>
      </c>
      <c r="T36" s="20">
        <v>2854.13</v>
      </c>
      <c r="U36" s="20">
        <v>17563.47</v>
      </c>
      <c r="V36" s="87"/>
      <c r="W36" s="87"/>
      <c r="X36" s="87"/>
      <c r="Y36" s="87"/>
      <c r="Z36" s="77" t="s">
        <v>168</v>
      </c>
    </row>
    <row r="37" spans="1:52" s="7" customFormat="1" ht="45" customHeight="1" x14ac:dyDescent="0.2">
      <c r="A37" s="76">
        <v>22</v>
      </c>
      <c r="B37" s="60" t="s">
        <v>60</v>
      </c>
      <c r="C37" s="60"/>
      <c r="D37" s="60"/>
      <c r="E37" s="60"/>
      <c r="F37" s="60" t="s">
        <v>186</v>
      </c>
      <c r="G37" s="66" t="s">
        <v>177</v>
      </c>
      <c r="H37" s="81" t="s">
        <v>278</v>
      </c>
      <c r="I37" s="67">
        <v>49500</v>
      </c>
      <c r="J37" s="20">
        <v>-1783.44</v>
      </c>
      <c r="K37" s="55" t="s">
        <v>83</v>
      </c>
      <c r="L37" s="20">
        <v>-1420.66</v>
      </c>
      <c r="M37" s="20">
        <v>3514.5</v>
      </c>
      <c r="N37" s="20">
        <v>544.5</v>
      </c>
      <c r="O37" s="20">
        <v>-1504.8</v>
      </c>
      <c r="P37" s="20">
        <v>3509.56</v>
      </c>
      <c r="Q37" s="20">
        <v>0</v>
      </c>
      <c r="R37" s="20">
        <f t="shared" si="0"/>
        <v>4643.1000000000004</v>
      </c>
      <c r="S37" s="20">
        <v>-6791.36</v>
      </c>
      <c r="T37" s="20">
        <v>7568.56</v>
      </c>
      <c r="U37" s="20">
        <v>42708.639999999999</v>
      </c>
      <c r="V37" s="68"/>
      <c r="W37" s="68"/>
      <c r="X37" s="68"/>
      <c r="Y37" s="68"/>
      <c r="Z37" s="77" t="s">
        <v>169</v>
      </c>
    </row>
    <row r="38" spans="1:52" s="7" customFormat="1" ht="45" customHeight="1" x14ac:dyDescent="0.2">
      <c r="A38" s="76">
        <v>23</v>
      </c>
      <c r="B38" s="60" t="s">
        <v>129</v>
      </c>
      <c r="C38" s="60"/>
      <c r="D38" s="60"/>
      <c r="E38" s="60"/>
      <c r="F38" s="60" t="s">
        <v>203</v>
      </c>
      <c r="G38" s="66" t="s">
        <v>177</v>
      </c>
      <c r="H38" s="81" t="s">
        <v>278</v>
      </c>
      <c r="I38" s="54">
        <v>33000</v>
      </c>
      <c r="J38" s="20">
        <v>0</v>
      </c>
      <c r="K38" s="55" t="s">
        <v>83</v>
      </c>
      <c r="L38" s="20">
        <v>-947.1</v>
      </c>
      <c r="M38" s="20">
        <v>2343</v>
      </c>
      <c r="N38" s="20">
        <v>363</v>
      </c>
      <c r="O38" s="20">
        <v>-1003.2</v>
      </c>
      <c r="P38" s="20">
        <v>2339.6999999999998</v>
      </c>
      <c r="Q38" s="20">
        <v>0</v>
      </c>
      <c r="R38" s="20">
        <f t="shared" si="0"/>
        <v>3095.3999999999996</v>
      </c>
      <c r="S38" s="20">
        <v>-1950.3</v>
      </c>
      <c r="T38" s="20">
        <v>5045.7</v>
      </c>
      <c r="U38" s="20">
        <v>31049.7</v>
      </c>
      <c r="V38" s="68"/>
      <c r="W38" s="68"/>
      <c r="X38" s="68"/>
      <c r="Y38" s="68"/>
      <c r="Z38" s="77" t="s">
        <v>169</v>
      </c>
    </row>
    <row r="39" spans="1:52" s="9" customFormat="1" ht="45" customHeight="1" x14ac:dyDescent="0.2">
      <c r="A39" s="76">
        <v>24</v>
      </c>
      <c r="B39" s="60" t="s">
        <v>49</v>
      </c>
      <c r="C39" s="60"/>
      <c r="D39" s="60"/>
      <c r="E39" s="60"/>
      <c r="F39" s="60" t="s">
        <v>203</v>
      </c>
      <c r="G39" s="66" t="s">
        <v>177</v>
      </c>
      <c r="H39" s="81" t="s">
        <v>278</v>
      </c>
      <c r="I39" s="54">
        <v>36000</v>
      </c>
      <c r="J39" s="40">
        <v>0</v>
      </c>
      <c r="K39" s="55" t="s">
        <v>83</v>
      </c>
      <c r="L39" s="40">
        <v>-1033.2</v>
      </c>
      <c r="M39" s="40">
        <v>2556</v>
      </c>
      <c r="N39" s="40">
        <v>396</v>
      </c>
      <c r="O39" s="40">
        <v>-1094.4000000000001</v>
      </c>
      <c r="P39" s="40">
        <v>2552.4</v>
      </c>
      <c r="Q39" s="40">
        <v>0</v>
      </c>
      <c r="R39" s="20">
        <f t="shared" si="0"/>
        <v>3376.8</v>
      </c>
      <c r="S39" s="40">
        <v>-2127.6</v>
      </c>
      <c r="T39" s="40">
        <v>5504.4</v>
      </c>
      <c r="U39" s="40">
        <v>33872.400000000001</v>
      </c>
      <c r="V39" s="70"/>
      <c r="W39" s="70"/>
      <c r="X39" s="70"/>
      <c r="Y39" s="70"/>
      <c r="Z39" s="77" t="s">
        <v>169</v>
      </c>
    </row>
    <row r="40" spans="1:52" s="7" customFormat="1" ht="45" customHeight="1" x14ac:dyDescent="0.2">
      <c r="A40" s="76">
        <v>25</v>
      </c>
      <c r="B40" s="60" t="s">
        <v>126</v>
      </c>
      <c r="C40" s="60"/>
      <c r="D40" s="60"/>
      <c r="E40" s="60"/>
      <c r="F40" s="60" t="s">
        <v>203</v>
      </c>
      <c r="G40" s="66" t="s">
        <v>177</v>
      </c>
      <c r="H40" s="81" t="s">
        <v>278</v>
      </c>
      <c r="I40" s="54">
        <v>33000</v>
      </c>
      <c r="J40" s="20">
        <v>0</v>
      </c>
      <c r="K40" s="55" t="s">
        <v>83</v>
      </c>
      <c r="L40" s="20">
        <v>-947.1</v>
      </c>
      <c r="M40" s="20">
        <v>2343</v>
      </c>
      <c r="N40" s="20">
        <v>363</v>
      </c>
      <c r="O40" s="20">
        <v>-1003.2</v>
      </c>
      <c r="P40" s="20">
        <v>2339.6999999999998</v>
      </c>
      <c r="Q40" s="20">
        <v>0</v>
      </c>
      <c r="R40" s="20">
        <f t="shared" si="0"/>
        <v>3095.3999999999996</v>
      </c>
      <c r="S40" s="20">
        <v>-1950.3</v>
      </c>
      <c r="T40" s="20">
        <v>5045.7</v>
      </c>
      <c r="U40" s="20">
        <v>31049.7</v>
      </c>
      <c r="V40" s="68"/>
      <c r="W40" s="68"/>
      <c r="X40" s="71"/>
      <c r="Y40" s="68"/>
      <c r="Z40" s="77" t="s">
        <v>168</v>
      </c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</row>
    <row r="41" spans="1:52" s="7" customFormat="1" ht="45" customHeight="1" x14ac:dyDescent="0.2">
      <c r="A41" s="76">
        <v>26</v>
      </c>
      <c r="B41" s="60" t="s">
        <v>103</v>
      </c>
      <c r="C41" s="60"/>
      <c r="D41" s="60"/>
      <c r="E41" s="60"/>
      <c r="F41" s="60" t="s">
        <v>203</v>
      </c>
      <c r="G41" s="66" t="s">
        <v>177</v>
      </c>
      <c r="H41" s="81" t="s">
        <v>278</v>
      </c>
      <c r="I41" s="54">
        <v>33000</v>
      </c>
      <c r="J41" s="20">
        <v>0</v>
      </c>
      <c r="K41" s="55" t="s">
        <v>83</v>
      </c>
      <c r="L41" s="20">
        <v>-947.1</v>
      </c>
      <c r="M41" s="20">
        <v>2343</v>
      </c>
      <c r="N41" s="20">
        <v>363</v>
      </c>
      <c r="O41" s="20">
        <v>-1003.2</v>
      </c>
      <c r="P41" s="20">
        <v>2339.6999999999998</v>
      </c>
      <c r="Q41" s="20">
        <v>0</v>
      </c>
      <c r="R41" s="20">
        <f t="shared" si="0"/>
        <v>3095.3999999999996</v>
      </c>
      <c r="S41" s="20">
        <v>-1950.3</v>
      </c>
      <c r="T41" s="20">
        <v>5045.7</v>
      </c>
      <c r="U41" s="20">
        <v>31049.7</v>
      </c>
      <c r="V41" s="20"/>
      <c r="W41" s="68"/>
      <c r="X41" s="68"/>
      <c r="Y41" s="68"/>
      <c r="Z41" s="77" t="s">
        <v>168</v>
      </c>
    </row>
    <row r="42" spans="1:52" s="7" customFormat="1" ht="45" customHeight="1" x14ac:dyDescent="0.2">
      <c r="A42" s="76">
        <v>27</v>
      </c>
      <c r="B42" s="60" t="s">
        <v>265</v>
      </c>
      <c r="C42" s="60"/>
      <c r="D42" s="60"/>
      <c r="E42" s="60"/>
      <c r="F42" s="60" t="s">
        <v>176</v>
      </c>
      <c r="G42" s="66" t="s">
        <v>177</v>
      </c>
      <c r="H42" s="81" t="s">
        <v>278</v>
      </c>
      <c r="I42" s="67">
        <v>51104.92</v>
      </c>
      <c r="J42" s="20">
        <v>-1604.92</v>
      </c>
      <c r="K42" s="55" t="s">
        <v>83</v>
      </c>
      <c r="L42" s="20">
        <v>-1420.66</v>
      </c>
      <c r="M42" s="20">
        <v>3514.5</v>
      </c>
      <c r="N42" s="20">
        <v>544.5</v>
      </c>
      <c r="O42" s="20">
        <v>-1504.8</v>
      </c>
      <c r="P42" s="20">
        <v>3509.56</v>
      </c>
      <c r="Q42" s="20">
        <v>-1190.1199999999999</v>
      </c>
      <c r="R42" s="20">
        <f t="shared" si="0"/>
        <v>3452.9800000000005</v>
      </c>
      <c r="S42" s="20">
        <v>-5720.5</v>
      </c>
      <c r="T42" s="20">
        <v>7568.56</v>
      </c>
      <c r="U42" s="20">
        <v>45384.42</v>
      </c>
      <c r="V42" s="68"/>
      <c r="W42" s="68"/>
      <c r="X42" s="69"/>
      <c r="Y42" s="68"/>
      <c r="Z42" s="77" t="s">
        <v>169</v>
      </c>
    </row>
    <row r="43" spans="1:52" s="7" customFormat="1" ht="45" customHeight="1" x14ac:dyDescent="0.2">
      <c r="A43" s="76">
        <v>28</v>
      </c>
      <c r="B43" s="60" t="s">
        <v>252</v>
      </c>
      <c r="C43" s="60"/>
      <c r="D43" s="60"/>
      <c r="E43" s="60"/>
      <c r="F43" s="60" t="s">
        <v>176</v>
      </c>
      <c r="G43" s="66" t="s">
        <v>177</v>
      </c>
      <c r="H43" s="81" t="s">
        <v>278</v>
      </c>
      <c r="I43" s="54">
        <v>47517.7</v>
      </c>
      <c r="J43" s="20">
        <v>-1317.7</v>
      </c>
      <c r="K43" s="55" t="s">
        <v>83</v>
      </c>
      <c r="L43" s="20">
        <v>-1325.94</v>
      </c>
      <c r="M43" s="20">
        <v>3280.2</v>
      </c>
      <c r="N43" s="20">
        <v>508.2</v>
      </c>
      <c r="O43" s="20">
        <v>-1404.48</v>
      </c>
      <c r="P43" s="20">
        <v>3275.58</v>
      </c>
      <c r="Q43" s="20">
        <v>0</v>
      </c>
      <c r="R43" s="20">
        <f t="shared" si="0"/>
        <v>4333.5599999999995</v>
      </c>
      <c r="S43" s="20">
        <v>-4048.12</v>
      </c>
      <c r="T43" s="20">
        <v>7063.98</v>
      </c>
      <c r="U43" s="20">
        <v>43469.58</v>
      </c>
      <c r="V43" s="68"/>
      <c r="W43" s="68"/>
      <c r="X43" s="68"/>
      <c r="Y43" s="68"/>
      <c r="Z43" s="77" t="s">
        <v>169</v>
      </c>
    </row>
    <row r="44" spans="1:52" s="7" customFormat="1" ht="45" customHeight="1" x14ac:dyDescent="0.2">
      <c r="A44" s="76">
        <v>29</v>
      </c>
      <c r="B44" s="60" t="s">
        <v>143</v>
      </c>
      <c r="C44" s="60"/>
      <c r="D44" s="60"/>
      <c r="E44" s="60"/>
      <c r="F44" s="60" t="s">
        <v>239</v>
      </c>
      <c r="G44" s="66" t="s">
        <v>188</v>
      </c>
      <c r="H44" s="81" t="s">
        <v>278</v>
      </c>
      <c r="I44" s="54">
        <v>57750</v>
      </c>
      <c r="J44" s="20">
        <v>-3063.26</v>
      </c>
      <c r="K44" s="55" t="s">
        <v>83</v>
      </c>
      <c r="L44" s="20">
        <v>-1657.42</v>
      </c>
      <c r="M44" s="20">
        <v>4100.26</v>
      </c>
      <c r="N44" s="20">
        <v>635.26</v>
      </c>
      <c r="O44" s="20">
        <v>-1755.6</v>
      </c>
      <c r="P44" s="20">
        <v>4094.48</v>
      </c>
      <c r="Q44" s="20">
        <v>0</v>
      </c>
      <c r="R44" s="20">
        <f t="shared" si="0"/>
        <v>5416.9800000000005</v>
      </c>
      <c r="S44" s="20">
        <v>-6476.28</v>
      </c>
      <c r="T44" s="20">
        <v>8830</v>
      </c>
      <c r="U44" s="20">
        <v>51273.72</v>
      </c>
      <c r="V44" s="68"/>
      <c r="W44" s="68"/>
      <c r="X44" s="69"/>
      <c r="Y44" s="68"/>
      <c r="Z44" s="77" t="s">
        <v>169</v>
      </c>
    </row>
    <row r="45" spans="1:52" s="7" customFormat="1" ht="45" customHeight="1" x14ac:dyDescent="0.2">
      <c r="A45" s="76">
        <v>30</v>
      </c>
      <c r="B45" s="60" t="s">
        <v>100</v>
      </c>
      <c r="C45" s="60"/>
      <c r="D45" s="60"/>
      <c r="E45" s="60"/>
      <c r="F45" s="60" t="s">
        <v>187</v>
      </c>
      <c r="G45" s="66" t="s">
        <v>188</v>
      </c>
      <c r="H45" s="81" t="s">
        <v>278</v>
      </c>
      <c r="I45" s="54">
        <v>29040</v>
      </c>
      <c r="J45" s="20">
        <v>0</v>
      </c>
      <c r="K45" s="55" t="s">
        <v>83</v>
      </c>
      <c r="L45" s="20">
        <v>-833.44</v>
      </c>
      <c r="M45" s="20">
        <v>2061.84</v>
      </c>
      <c r="N45" s="20">
        <v>319.44</v>
      </c>
      <c r="O45" s="20">
        <v>-882.82</v>
      </c>
      <c r="P45" s="20">
        <v>2058.94</v>
      </c>
      <c r="Q45" s="20">
        <v>0</v>
      </c>
      <c r="R45" s="20">
        <f t="shared" si="0"/>
        <v>2723.96</v>
      </c>
      <c r="S45" s="20">
        <v>-1716.26</v>
      </c>
      <c r="T45" s="20">
        <v>4440.22</v>
      </c>
      <c r="U45" s="20">
        <v>27323.74</v>
      </c>
      <c r="V45" s="68"/>
      <c r="W45" s="68"/>
      <c r="X45" s="68"/>
      <c r="Y45" s="68"/>
      <c r="Z45" s="77" t="s">
        <v>169</v>
      </c>
    </row>
    <row r="46" spans="1:52" s="7" customFormat="1" ht="45" customHeight="1" x14ac:dyDescent="0.2">
      <c r="A46" s="76">
        <v>31</v>
      </c>
      <c r="B46" s="60" t="s">
        <v>140</v>
      </c>
      <c r="C46" s="60"/>
      <c r="D46" s="60"/>
      <c r="E46" s="60"/>
      <c r="F46" s="60" t="s">
        <v>187</v>
      </c>
      <c r="G46" s="66" t="s">
        <v>188</v>
      </c>
      <c r="H46" s="81" t="s">
        <v>278</v>
      </c>
      <c r="I46" s="54">
        <v>29040</v>
      </c>
      <c r="J46" s="20">
        <v>0</v>
      </c>
      <c r="K46" s="55" t="s">
        <v>83</v>
      </c>
      <c r="L46" s="20">
        <v>-833.44</v>
      </c>
      <c r="M46" s="20">
        <v>2061.84</v>
      </c>
      <c r="N46" s="20">
        <v>319.44</v>
      </c>
      <c r="O46" s="20">
        <v>-882.82</v>
      </c>
      <c r="P46" s="20">
        <v>2058.94</v>
      </c>
      <c r="Q46" s="20">
        <v>0</v>
      </c>
      <c r="R46" s="20">
        <f t="shared" si="0"/>
        <v>2723.96</v>
      </c>
      <c r="S46" s="20">
        <v>-1716.26</v>
      </c>
      <c r="T46" s="20">
        <v>4440.22</v>
      </c>
      <c r="U46" s="20">
        <v>27323.74</v>
      </c>
      <c r="V46" s="68"/>
      <c r="W46" s="68"/>
      <c r="X46" s="68"/>
      <c r="Y46" s="68"/>
      <c r="Z46" s="77" t="s">
        <v>168</v>
      </c>
    </row>
    <row r="47" spans="1:52" s="7" customFormat="1" ht="45" customHeight="1" x14ac:dyDescent="0.2">
      <c r="A47" s="76">
        <v>32</v>
      </c>
      <c r="B47" s="60" t="s">
        <v>93</v>
      </c>
      <c r="C47" s="60"/>
      <c r="D47" s="60"/>
      <c r="E47" s="60"/>
      <c r="F47" s="60" t="s">
        <v>187</v>
      </c>
      <c r="G47" s="66" t="s">
        <v>188</v>
      </c>
      <c r="H47" s="81" t="s">
        <v>278</v>
      </c>
      <c r="I47" s="54">
        <v>29040</v>
      </c>
      <c r="J47" s="20">
        <v>0</v>
      </c>
      <c r="K47" s="55" t="s">
        <v>83</v>
      </c>
      <c r="L47" s="20">
        <v>-833.44</v>
      </c>
      <c r="M47" s="20">
        <v>2061.84</v>
      </c>
      <c r="N47" s="20">
        <v>319.44</v>
      </c>
      <c r="O47" s="20">
        <v>-882.82</v>
      </c>
      <c r="P47" s="20">
        <v>2058.94</v>
      </c>
      <c r="Q47" s="20">
        <v>0</v>
      </c>
      <c r="R47" s="20">
        <f t="shared" si="0"/>
        <v>2723.96</v>
      </c>
      <c r="S47" s="20">
        <v>-1716.26</v>
      </c>
      <c r="T47" s="20">
        <v>4440.22</v>
      </c>
      <c r="U47" s="20">
        <v>27323.74</v>
      </c>
      <c r="V47" s="68"/>
      <c r="W47" s="68"/>
      <c r="X47" s="68"/>
      <c r="Y47" s="68"/>
      <c r="Z47" s="77" t="s">
        <v>169</v>
      </c>
    </row>
    <row r="48" spans="1:52" s="7" customFormat="1" ht="45" customHeight="1" x14ac:dyDescent="0.2">
      <c r="A48" s="76">
        <v>33</v>
      </c>
      <c r="B48" s="60" t="s">
        <v>149</v>
      </c>
      <c r="C48" s="60"/>
      <c r="D48" s="60"/>
      <c r="E48" s="60"/>
      <c r="F48" s="60" t="s">
        <v>187</v>
      </c>
      <c r="G48" s="66" t="s">
        <v>188</v>
      </c>
      <c r="H48" s="81" t="s">
        <v>278</v>
      </c>
      <c r="I48" s="54">
        <v>29040</v>
      </c>
      <c r="J48" s="20">
        <v>0</v>
      </c>
      <c r="K48" s="55" t="s">
        <v>83</v>
      </c>
      <c r="L48" s="20">
        <v>-833.44</v>
      </c>
      <c r="M48" s="20">
        <v>2061.84</v>
      </c>
      <c r="N48" s="20">
        <v>319.44</v>
      </c>
      <c r="O48" s="20">
        <v>-882.82</v>
      </c>
      <c r="P48" s="20">
        <v>2058.94</v>
      </c>
      <c r="Q48" s="20">
        <v>0</v>
      </c>
      <c r="R48" s="20">
        <f t="shared" si="0"/>
        <v>2723.96</v>
      </c>
      <c r="S48" s="20">
        <v>-1716.26</v>
      </c>
      <c r="T48" s="20">
        <v>4440.22</v>
      </c>
      <c r="U48" s="20">
        <v>27323.74</v>
      </c>
      <c r="V48" s="68"/>
      <c r="W48" s="68"/>
      <c r="X48" s="68"/>
      <c r="Y48" s="68"/>
      <c r="Z48" s="77" t="s">
        <v>168</v>
      </c>
    </row>
    <row r="49" spans="1:52" s="7" customFormat="1" ht="45" customHeight="1" x14ac:dyDescent="0.2">
      <c r="A49" s="76">
        <v>34</v>
      </c>
      <c r="B49" s="60" t="s">
        <v>157</v>
      </c>
      <c r="C49" s="60"/>
      <c r="D49" s="60"/>
      <c r="E49" s="60"/>
      <c r="F49" s="60" t="s">
        <v>187</v>
      </c>
      <c r="G49" s="66" t="s">
        <v>188</v>
      </c>
      <c r="H49" s="81" t="s">
        <v>278</v>
      </c>
      <c r="I49" s="54">
        <v>29040</v>
      </c>
      <c r="J49" s="20">
        <v>0</v>
      </c>
      <c r="K49" s="55" t="s">
        <v>83</v>
      </c>
      <c r="L49" s="20">
        <v>-833.44</v>
      </c>
      <c r="M49" s="20">
        <v>2061.84</v>
      </c>
      <c r="N49" s="20">
        <v>319.44</v>
      </c>
      <c r="O49" s="20">
        <v>-882.82</v>
      </c>
      <c r="P49" s="20">
        <v>2058.94</v>
      </c>
      <c r="Q49" s="20">
        <v>0</v>
      </c>
      <c r="R49" s="20">
        <f t="shared" si="0"/>
        <v>2723.96</v>
      </c>
      <c r="S49" s="20">
        <v>-1716.26</v>
      </c>
      <c r="T49" s="20">
        <v>4440.22</v>
      </c>
      <c r="U49" s="20">
        <v>27323.74</v>
      </c>
      <c r="V49" s="68"/>
      <c r="W49" s="68"/>
      <c r="X49" s="68"/>
      <c r="Y49" s="68"/>
      <c r="Z49" s="77" t="s">
        <v>168</v>
      </c>
    </row>
    <row r="50" spans="1:52" s="7" customFormat="1" ht="45" customHeight="1" x14ac:dyDescent="0.2">
      <c r="A50" s="76">
        <v>35</v>
      </c>
      <c r="B50" s="82" t="s">
        <v>159</v>
      </c>
      <c r="C50" s="60"/>
      <c r="D50" s="60"/>
      <c r="E50" s="60"/>
      <c r="F50" s="60" t="s">
        <v>187</v>
      </c>
      <c r="G50" s="66" t="s">
        <v>188</v>
      </c>
      <c r="H50" s="81" t="s">
        <v>278</v>
      </c>
      <c r="I50" s="54">
        <v>29040</v>
      </c>
      <c r="J50" s="20">
        <v>0</v>
      </c>
      <c r="K50" s="55" t="s">
        <v>83</v>
      </c>
      <c r="L50" s="20">
        <v>-833.44</v>
      </c>
      <c r="M50" s="20">
        <v>2061.84</v>
      </c>
      <c r="N50" s="20">
        <v>319.44</v>
      </c>
      <c r="O50" s="20">
        <v>-882.82</v>
      </c>
      <c r="P50" s="20">
        <v>2058.94</v>
      </c>
      <c r="Q50" s="20">
        <v>0</v>
      </c>
      <c r="R50" s="20">
        <f t="shared" si="0"/>
        <v>2723.96</v>
      </c>
      <c r="S50" s="20">
        <v>-1716.26</v>
      </c>
      <c r="T50" s="20">
        <v>4440.22</v>
      </c>
      <c r="U50" s="20">
        <v>27323.74</v>
      </c>
      <c r="V50" s="68"/>
      <c r="W50" s="68"/>
      <c r="X50" s="68"/>
      <c r="Y50" s="68"/>
      <c r="Z50" s="77" t="s">
        <v>168</v>
      </c>
    </row>
    <row r="51" spans="1:52" s="7" customFormat="1" ht="45" customHeight="1" x14ac:dyDescent="0.2">
      <c r="A51" s="76">
        <v>36</v>
      </c>
      <c r="B51" s="60" t="s">
        <v>47</v>
      </c>
      <c r="C51" s="60"/>
      <c r="D51" s="60"/>
      <c r="E51" s="60"/>
      <c r="F51" s="60" t="s">
        <v>187</v>
      </c>
      <c r="G51" s="66" t="s">
        <v>188</v>
      </c>
      <c r="H51" s="81" t="s">
        <v>278</v>
      </c>
      <c r="I51" s="67">
        <v>29040</v>
      </c>
      <c r="J51" s="20">
        <v>0</v>
      </c>
      <c r="K51" s="55" t="s">
        <v>83</v>
      </c>
      <c r="L51" s="20">
        <v>-833.44</v>
      </c>
      <c r="M51" s="20">
        <v>2061.84</v>
      </c>
      <c r="N51" s="20">
        <v>319.44</v>
      </c>
      <c r="O51" s="20">
        <v>-882.82</v>
      </c>
      <c r="P51" s="20">
        <v>2058.94</v>
      </c>
      <c r="Q51" s="20">
        <v>0</v>
      </c>
      <c r="R51" s="20">
        <f t="shared" si="0"/>
        <v>2723.96</v>
      </c>
      <c r="S51" s="20">
        <v>-4009.18</v>
      </c>
      <c r="T51" s="20">
        <v>4440.22</v>
      </c>
      <c r="U51" s="20">
        <v>25030.82</v>
      </c>
      <c r="V51" s="68"/>
      <c r="W51" s="68"/>
      <c r="X51" s="68"/>
      <c r="Y51" s="68"/>
      <c r="Z51" s="77" t="s">
        <v>168</v>
      </c>
    </row>
    <row r="52" spans="1:52" s="7" customFormat="1" ht="54" customHeight="1" x14ac:dyDescent="0.2">
      <c r="A52" s="76">
        <v>37</v>
      </c>
      <c r="B52" s="60" t="s">
        <v>53</v>
      </c>
      <c r="C52" s="60"/>
      <c r="D52" s="60"/>
      <c r="E52" s="60"/>
      <c r="F52" s="60" t="s">
        <v>187</v>
      </c>
      <c r="G52" s="66" t="s">
        <v>188</v>
      </c>
      <c r="H52" s="81" t="s">
        <v>278</v>
      </c>
      <c r="I52" s="54">
        <v>29040</v>
      </c>
      <c r="J52" s="54">
        <v>0</v>
      </c>
      <c r="K52" s="55" t="s">
        <v>83</v>
      </c>
      <c r="L52" s="54">
        <v>-833.44</v>
      </c>
      <c r="M52" s="54">
        <v>2061.84</v>
      </c>
      <c r="N52" s="54">
        <v>319.44</v>
      </c>
      <c r="O52" s="54">
        <v>-882.82</v>
      </c>
      <c r="P52" s="54">
        <v>2058.94</v>
      </c>
      <c r="Q52" s="54">
        <v>0</v>
      </c>
      <c r="R52" s="20">
        <f t="shared" si="0"/>
        <v>2723.96</v>
      </c>
      <c r="S52" s="54">
        <v>-1716.26</v>
      </c>
      <c r="T52" s="54">
        <v>4440.22</v>
      </c>
      <c r="U52" s="54">
        <v>27323.74</v>
      </c>
      <c r="V52" s="79"/>
      <c r="W52" s="91"/>
      <c r="X52" s="92"/>
      <c r="Y52" s="68"/>
      <c r="Z52" s="77" t="s">
        <v>168</v>
      </c>
    </row>
    <row r="53" spans="1:52" s="7" customFormat="1" ht="45" customHeight="1" x14ac:dyDescent="0.2">
      <c r="A53" s="76">
        <v>38</v>
      </c>
      <c r="B53" s="60" t="s">
        <v>161</v>
      </c>
      <c r="C53" s="60"/>
      <c r="D53" s="60"/>
      <c r="E53" s="60"/>
      <c r="F53" s="60" t="s">
        <v>246</v>
      </c>
      <c r="G53" s="66" t="s">
        <v>230</v>
      </c>
      <c r="H53" s="81" t="s">
        <v>278</v>
      </c>
      <c r="I53" s="54">
        <v>94050</v>
      </c>
      <c r="J53" s="20">
        <v>-10408.32</v>
      </c>
      <c r="K53" s="55" t="s">
        <v>83</v>
      </c>
      <c r="L53" s="20">
        <v>-2699.24</v>
      </c>
      <c r="M53" s="20">
        <v>6677.56</v>
      </c>
      <c r="N53" s="20">
        <v>686.4</v>
      </c>
      <c r="O53" s="20">
        <v>-2859.12</v>
      </c>
      <c r="P53" s="20">
        <v>6668.14</v>
      </c>
      <c r="Q53" s="20">
        <v>-1190.1199999999999</v>
      </c>
      <c r="R53" s="20">
        <f t="shared" si="0"/>
        <v>7283.6200000000017</v>
      </c>
      <c r="S53" s="20">
        <v>-17156.8</v>
      </c>
      <c r="T53" s="20">
        <v>14032.1</v>
      </c>
      <c r="U53" s="20">
        <v>76893.2</v>
      </c>
      <c r="V53" s="68"/>
      <c r="W53" s="68"/>
      <c r="X53" s="68"/>
      <c r="Y53" s="68"/>
      <c r="Z53" s="77" t="s">
        <v>169</v>
      </c>
    </row>
    <row r="54" spans="1:52" s="7" customFormat="1" ht="45" customHeight="1" x14ac:dyDescent="0.2">
      <c r="A54" s="76">
        <v>39</v>
      </c>
      <c r="B54" s="60" t="s">
        <v>114</v>
      </c>
      <c r="C54" s="60"/>
      <c r="D54" s="60"/>
      <c r="E54" s="60"/>
      <c r="F54" s="60" t="s">
        <v>182</v>
      </c>
      <c r="G54" s="66" t="s">
        <v>230</v>
      </c>
      <c r="H54" s="81" t="s">
        <v>278</v>
      </c>
      <c r="I54" s="54">
        <v>80000</v>
      </c>
      <c r="J54" s="20">
        <v>-7400.94</v>
      </c>
      <c r="K54" s="55" t="s">
        <v>83</v>
      </c>
      <c r="L54" s="20">
        <v>-2296</v>
      </c>
      <c r="M54" s="20">
        <v>5680</v>
      </c>
      <c r="N54" s="20">
        <v>686.4</v>
      </c>
      <c r="O54" s="20">
        <v>-2432</v>
      </c>
      <c r="P54" s="20">
        <v>5672</v>
      </c>
      <c r="Q54" s="20">
        <v>0</v>
      </c>
      <c r="R54" s="20">
        <f t="shared" si="0"/>
        <v>7310.4</v>
      </c>
      <c r="S54" s="20">
        <v>-12128.94</v>
      </c>
      <c r="T54" s="20">
        <v>12038.4</v>
      </c>
      <c r="U54" s="20">
        <v>67871.06</v>
      </c>
      <c r="V54" s="68"/>
      <c r="W54" s="68"/>
      <c r="X54" s="68"/>
      <c r="Y54" s="68"/>
      <c r="Z54" s="77" t="s">
        <v>169</v>
      </c>
    </row>
    <row r="55" spans="1:52" s="7" customFormat="1" ht="45" customHeight="1" x14ac:dyDescent="0.2">
      <c r="A55" s="76">
        <v>40</v>
      </c>
      <c r="B55" s="60" t="s">
        <v>146</v>
      </c>
      <c r="C55" s="60"/>
      <c r="D55" s="60"/>
      <c r="E55" s="60"/>
      <c r="F55" s="60" t="s">
        <v>191</v>
      </c>
      <c r="G55" s="66" t="s">
        <v>230</v>
      </c>
      <c r="H55" s="81" t="s">
        <v>278</v>
      </c>
      <c r="I55" s="54">
        <v>49500</v>
      </c>
      <c r="J55" s="20">
        <v>-1783.44</v>
      </c>
      <c r="K55" s="55" t="s">
        <v>83</v>
      </c>
      <c r="L55" s="20">
        <v>-1420.66</v>
      </c>
      <c r="M55" s="20">
        <v>3514.5</v>
      </c>
      <c r="N55" s="20">
        <v>544.5</v>
      </c>
      <c r="O55" s="20">
        <v>-1504.8</v>
      </c>
      <c r="P55" s="20">
        <v>3509.56</v>
      </c>
      <c r="Q55" s="20">
        <v>0</v>
      </c>
      <c r="R55" s="20">
        <f t="shared" si="0"/>
        <v>4643.1000000000004</v>
      </c>
      <c r="S55" s="20">
        <v>-4708.8999999999996</v>
      </c>
      <c r="T55" s="20">
        <v>7568.56</v>
      </c>
      <c r="U55" s="20">
        <v>44791.1</v>
      </c>
      <c r="V55" s="68"/>
      <c r="W55" s="68"/>
      <c r="X55" s="68"/>
      <c r="Y55" s="68"/>
      <c r="Z55" s="77" t="s">
        <v>169</v>
      </c>
    </row>
    <row r="56" spans="1:52" s="7" customFormat="1" ht="45" customHeight="1" x14ac:dyDescent="0.2">
      <c r="A56" s="76">
        <v>41</v>
      </c>
      <c r="B56" s="60" t="s">
        <v>130</v>
      </c>
      <c r="C56" s="60"/>
      <c r="D56" s="60"/>
      <c r="E56" s="60"/>
      <c r="F56" s="60" t="s">
        <v>234</v>
      </c>
      <c r="G56" s="66" t="s">
        <v>230</v>
      </c>
      <c r="H56" s="81" t="s">
        <v>278</v>
      </c>
      <c r="I56" s="54">
        <v>33000</v>
      </c>
      <c r="J56" s="55">
        <v>0</v>
      </c>
      <c r="K56" s="55" t="s">
        <v>83</v>
      </c>
      <c r="L56" s="20">
        <v>-947.1</v>
      </c>
      <c r="M56" s="20">
        <v>2343</v>
      </c>
      <c r="N56" s="20">
        <v>363</v>
      </c>
      <c r="O56" s="20">
        <v>-1003.2</v>
      </c>
      <c r="P56" s="20">
        <v>2339.6999999999998</v>
      </c>
      <c r="Q56" s="20">
        <v>0</v>
      </c>
      <c r="R56" s="20">
        <f t="shared" si="0"/>
        <v>3095.3999999999996</v>
      </c>
      <c r="S56" s="20">
        <v>-1950.3</v>
      </c>
      <c r="T56" s="20">
        <v>5045.7</v>
      </c>
      <c r="U56" s="20">
        <v>31049.7</v>
      </c>
      <c r="V56" s="68"/>
      <c r="W56" s="68"/>
      <c r="X56" s="69"/>
      <c r="Y56" s="68"/>
      <c r="Z56" s="77" t="s">
        <v>169</v>
      </c>
    </row>
    <row r="57" spans="1:52" s="7" customFormat="1" ht="53.25" customHeight="1" x14ac:dyDescent="0.2">
      <c r="A57" s="76">
        <v>42</v>
      </c>
      <c r="B57" s="60" t="s">
        <v>254</v>
      </c>
      <c r="C57" s="60"/>
      <c r="D57" s="60"/>
      <c r="E57" s="60"/>
      <c r="F57" s="60" t="s">
        <v>245</v>
      </c>
      <c r="G57" s="66" t="s">
        <v>230</v>
      </c>
      <c r="H57" s="81" t="s">
        <v>278</v>
      </c>
      <c r="I57" s="54">
        <v>39986.199999999997</v>
      </c>
      <c r="J57" s="20">
        <v>-386.2</v>
      </c>
      <c r="K57" s="55" t="s">
        <v>83</v>
      </c>
      <c r="L57" s="20">
        <v>-1136.52</v>
      </c>
      <c r="M57" s="20">
        <v>2811.6</v>
      </c>
      <c r="N57" s="20">
        <v>435.6</v>
      </c>
      <c r="O57" s="20">
        <v>-1203.8399999999999</v>
      </c>
      <c r="P57" s="20">
        <v>2807.64</v>
      </c>
      <c r="Q57" s="20">
        <v>0</v>
      </c>
      <c r="R57" s="20">
        <f t="shared" si="0"/>
        <v>3714.4799999999996</v>
      </c>
      <c r="S57" s="20">
        <v>-2726.56</v>
      </c>
      <c r="T57" s="20">
        <v>6054.84</v>
      </c>
      <c r="U57" s="20">
        <v>37259.64</v>
      </c>
      <c r="V57" s="68"/>
      <c r="W57" s="68"/>
      <c r="X57" s="68"/>
      <c r="Y57" s="68"/>
      <c r="Z57" s="77" t="s">
        <v>169</v>
      </c>
    </row>
    <row r="58" spans="1:52" s="7" customFormat="1" ht="45" customHeight="1" x14ac:dyDescent="0.2">
      <c r="A58" s="76">
        <v>43</v>
      </c>
      <c r="B58" s="60" t="s">
        <v>160</v>
      </c>
      <c r="C58" s="60"/>
      <c r="D58" s="60"/>
      <c r="E58" s="60"/>
      <c r="F58" s="60" t="s">
        <v>184</v>
      </c>
      <c r="G58" s="66" t="s">
        <v>223</v>
      </c>
      <c r="H58" s="81" t="s">
        <v>278</v>
      </c>
      <c r="I58" s="54">
        <v>135300</v>
      </c>
      <c r="J58" s="20">
        <v>-20408.88</v>
      </c>
      <c r="K58" s="55" t="s">
        <v>83</v>
      </c>
      <c r="L58" s="20">
        <v>-3883.12</v>
      </c>
      <c r="M58" s="20">
        <v>9606.2999999999993</v>
      </c>
      <c r="N58" s="20">
        <v>686.4</v>
      </c>
      <c r="O58" s="20">
        <v>-4113.12</v>
      </c>
      <c r="P58" s="20">
        <v>9592.7800000000007</v>
      </c>
      <c r="Q58" s="20">
        <v>0</v>
      </c>
      <c r="R58" s="20">
        <f t="shared" si="0"/>
        <v>11889.24</v>
      </c>
      <c r="S58" s="20">
        <v>-28405.119999999999</v>
      </c>
      <c r="T58" s="20">
        <v>19885.48</v>
      </c>
      <c r="U58" s="20">
        <v>106894.88</v>
      </c>
      <c r="V58" s="68"/>
      <c r="W58" s="68"/>
      <c r="X58" s="68"/>
      <c r="Y58" s="68"/>
      <c r="Z58" s="77" t="s">
        <v>168</v>
      </c>
    </row>
    <row r="59" spans="1:52" s="7" customFormat="1" ht="45" customHeight="1" x14ac:dyDescent="0.2">
      <c r="A59" s="76">
        <v>44</v>
      </c>
      <c r="B59" s="60" t="s">
        <v>125</v>
      </c>
      <c r="C59" s="60"/>
      <c r="D59" s="60"/>
      <c r="E59" s="60"/>
      <c r="F59" s="60" t="s">
        <v>182</v>
      </c>
      <c r="G59" s="66" t="s">
        <v>223</v>
      </c>
      <c r="H59" s="81" t="s">
        <v>278</v>
      </c>
      <c r="I59" s="54">
        <v>60000</v>
      </c>
      <c r="J59" s="20">
        <v>-3486.66</v>
      </c>
      <c r="K59" s="55" t="s">
        <v>83</v>
      </c>
      <c r="L59" s="20">
        <v>-1722</v>
      </c>
      <c r="M59" s="20">
        <v>4260</v>
      </c>
      <c r="N59" s="20">
        <v>660</v>
      </c>
      <c r="O59" s="20">
        <v>-1824</v>
      </c>
      <c r="P59" s="20">
        <v>4254</v>
      </c>
      <c r="Q59" s="20">
        <v>0</v>
      </c>
      <c r="R59" s="20">
        <f t="shared" si="0"/>
        <v>5628</v>
      </c>
      <c r="S59" s="20">
        <v>-7032.66</v>
      </c>
      <c r="T59" s="20">
        <v>9174</v>
      </c>
      <c r="U59" s="20">
        <v>52967.34</v>
      </c>
      <c r="V59" s="68"/>
      <c r="W59" s="68"/>
      <c r="X59" s="71"/>
      <c r="Y59" s="68"/>
      <c r="Z59" s="77" t="s">
        <v>168</v>
      </c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</row>
    <row r="60" spans="1:52" s="7" customFormat="1" ht="45" customHeight="1" x14ac:dyDescent="0.2">
      <c r="A60" s="76">
        <v>45</v>
      </c>
      <c r="B60" s="60" t="s">
        <v>253</v>
      </c>
      <c r="C60" s="60"/>
      <c r="D60" s="60"/>
      <c r="E60" s="60"/>
      <c r="F60" s="60" t="s">
        <v>179</v>
      </c>
      <c r="G60" s="66" t="s">
        <v>223</v>
      </c>
      <c r="H60" s="81" t="s">
        <v>278</v>
      </c>
      <c r="I60" s="54">
        <v>49571.74</v>
      </c>
      <c r="J60" s="20">
        <v>-1571.74</v>
      </c>
      <c r="K60" s="55" t="s">
        <v>83</v>
      </c>
      <c r="L60" s="20">
        <v>-1377.6</v>
      </c>
      <c r="M60" s="20">
        <v>3408</v>
      </c>
      <c r="N60" s="20">
        <v>528</v>
      </c>
      <c r="O60" s="20">
        <v>-1459.2</v>
      </c>
      <c r="P60" s="20">
        <v>3403.2</v>
      </c>
      <c r="Q60" s="20">
        <v>0</v>
      </c>
      <c r="R60" s="20">
        <f t="shared" si="0"/>
        <v>4502.3999999999996</v>
      </c>
      <c r="S60" s="20">
        <v>-4408.54</v>
      </c>
      <c r="T60" s="20">
        <v>7339.2</v>
      </c>
      <c r="U60" s="20">
        <v>45163.199999999997</v>
      </c>
      <c r="V60" s="68"/>
      <c r="W60" s="68"/>
      <c r="X60" s="68"/>
      <c r="Y60" s="68"/>
      <c r="Z60" s="77" t="s">
        <v>169</v>
      </c>
    </row>
    <row r="61" spans="1:52" s="7" customFormat="1" ht="46.5" customHeight="1" x14ac:dyDescent="0.2">
      <c r="A61" s="76">
        <v>46</v>
      </c>
      <c r="B61" s="60" t="s">
        <v>54</v>
      </c>
      <c r="C61" s="60"/>
      <c r="D61" s="60"/>
      <c r="E61" s="60"/>
      <c r="F61" s="60" t="s">
        <v>184</v>
      </c>
      <c r="G61" s="66" t="s">
        <v>200</v>
      </c>
      <c r="H61" s="81" t="s">
        <v>278</v>
      </c>
      <c r="I61" s="54">
        <v>108000</v>
      </c>
      <c r="J61" s="20">
        <v>-13987.24</v>
      </c>
      <c r="K61" s="55" t="s">
        <v>83</v>
      </c>
      <c r="L61" s="20">
        <v>-3099.6</v>
      </c>
      <c r="M61" s="20">
        <v>7668</v>
      </c>
      <c r="N61" s="20">
        <v>686.4</v>
      </c>
      <c r="O61" s="20">
        <v>-3283.2</v>
      </c>
      <c r="P61" s="20">
        <v>7657.2</v>
      </c>
      <c r="Q61" s="20">
        <v>0</v>
      </c>
      <c r="R61" s="20">
        <f t="shared" si="0"/>
        <v>9628.7999999999993</v>
      </c>
      <c r="S61" s="20">
        <v>-28699.88</v>
      </c>
      <c r="T61" s="20">
        <v>16011.6</v>
      </c>
      <c r="U61" s="20">
        <v>79300.12</v>
      </c>
      <c r="V61" s="68"/>
      <c r="W61" s="68"/>
      <c r="X61" s="69"/>
      <c r="Y61" s="68"/>
      <c r="Z61" s="77" t="s">
        <v>168</v>
      </c>
    </row>
    <row r="62" spans="1:52" s="7" customFormat="1" ht="45" customHeight="1" x14ac:dyDescent="0.2">
      <c r="A62" s="76">
        <v>47</v>
      </c>
      <c r="B62" s="60" t="s">
        <v>91</v>
      </c>
      <c r="C62" s="60"/>
      <c r="D62" s="60"/>
      <c r="E62" s="60"/>
      <c r="F62" s="60" t="s">
        <v>179</v>
      </c>
      <c r="G62" s="66" t="s">
        <v>200</v>
      </c>
      <c r="H62" s="81" t="s">
        <v>279</v>
      </c>
      <c r="I62" s="54">
        <v>66000</v>
      </c>
      <c r="J62" s="20">
        <v>-4615.74</v>
      </c>
      <c r="K62" s="55" t="s">
        <v>83</v>
      </c>
      <c r="L62" s="20">
        <v>-1894.2</v>
      </c>
      <c r="M62" s="20">
        <v>4686</v>
      </c>
      <c r="N62" s="20">
        <v>686.4</v>
      </c>
      <c r="O62" s="20">
        <v>-2006.4</v>
      </c>
      <c r="P62" s="20">
        <v>4679.3999999999996</v>
      </c>
      <c r="Q62" s="20">
        <v>0</v>
      </c>
      <c r="R62" s="20">
        <f t="shared" si="0"/>
        <v>6151.2</v>
      </c>
      <c r="S62" s="20">
        <v>-8516.34</v>
      </c>
      <c r="T62" s="20">
        <v>10051.799999999999</v>
      </c>
      <c r="U62" s="20">
        <v>57483.66</v>
      </c>
      <c r="V62" s="68"/>
      <c r="W62" s="68"/>
      <c r="X62" s="69"/>
      <c r="Y62" s="68"/>
      <c r="Z62" s="77" t="s">
        <v>168</v>
      </c>
    </row>
    <row r="63" spans="1:52" s="7" customFormat="1" ht="45" customHeight="1" x14ac:dyDescent="0.2">
      <c r="A63" s="76">
        <v>48</v>
      </c>
      <c r="B63" s="60" t="s">
        <v>255</v>
      </c>
      <c r="C63" s="60"/>
      <c r="D63" s="60"/>
      <c r="E63" s="60"/>
      <c r="F63" s="60" t="s">
        <v>179</v>
      </c>
      <c r="G63" s="66" t="s">
        <v>200</v>
      </c>
      <c r="H63" s="81" t="s">
        <v>278</v>
      </c>
      <c r="I63" s="54">
        <v>45463.64</v>
      </c>
      <c r="J63" s="20">
        <v>-1063.6400000000001</v>
      </c>
      <c r="K63" s="55" t="s">
        <v>83</v>
      </c>
      <c r="L63" s="20">
        <v>-1274.28</v>
      </c>
      <c r="M63" s="20">
        <v>3152.4</v>
      </c>
      <c r="N63" s="20">
        <v>488.4</v>
      </c>
      <c r="O63" s="20">
        <v>-1349.76</v>
      </c>
      <c r="P63" s="20">
        <v>3147.96</v>
      </c>
      <c r="Q63" s="20">
        <v>0</v>
      </c>
      <c r="R63" s="20">
        <f t="shared" si="0"/>
        <v>4164.72</v>
      </c>
      <c r="S63" s="20">
        <v>-3687.68</v>
      </c>
      <c r="T63" s="20">
        <v>6788.76</v>
      </c>
      <c r="U63" s="20">
        <v>41775.96</v>
      </c>
      <c r="V63" s="68"/>
      <c r="W63" s="68"/>
      <c r="X63" s="68"/>
      <c r="Y63" s="68"/>
      <c r="Z63" s="77" t="s">
        <v>169</v>
      </c>
    </row>
    <row r="64" spans="1:52" s="7" customFormat="1" ht="45" customHeight="1" x14ac:dyDescent="0.2">
      <c r="A64" s="76">
        <v>49</v>
      </c>
      <c r="B64" s="83" t="s">
        <v>266</v>
      </c>
      <c r="C64" s="60"/>
      <c r="D64" s="60"/>
      <c r="E64" s="60"/>
      <c r="F64" s="60" t="s">
        <v>191</v>
      </c>
      <c r="G64" s="66" t="s">
        <v>200</v>
      </c>
      <c r="H64" s="81" t="s">
        <v>278</v>
      </c>
      <c r="I64" s="54">
        <v>41869.08</v>
      </c>
      <c r="J64" s="20">
        <v>-619.08000000000004</v>
      </c>
      <c r="K64" s="55" t="s">
        <v>83</v>
      </c>
      <c r="L64" s="20">
        <v>-1183.8800000000001</v>
      </c>
      <c r="M64" s="20">
        <v>2928.76</v>
      </c>
      <c r="N64" s="20">
        <v>453.76</v>
      </c>
      <c r="O64" s="20">
        <v>-1254</v>
      </c>
      <c r="P64" s="20">
        <v>2924.62</v>
      </c>
      <c r="Q64" s="20">
        <v>0</v>
      </c>
      <c r="R64" s="20">
        <f t="shared" si="0"/>
        <v>3869.26</v>
      </c>
      <c r="S64" s="20">
        <v>-5139.42</v>
      </c>
      <c r="T64" s="20">
        <v>6307.14</v>
      </c>
      <c r="U64" s="20">
        <v>36729.660000000003</v>
      </c>
      <c r="V64" s="68"/>
      <c r="W64" s="68"/>
      <c r="X64" s="68"/>
      <c r="Y64" s="68"/>
      <c r="Z64" s="77" t="s">
        <v>168</v>
      </c>
    </row>
    <row r="65" spans="1:52" s="7" customFormat="1" ht="45" customHeight="1" x14ac:dyDescent="0.2">
      <c r="A65" s="76">
        <v>50</v>
      </c>
      <c r="B65" s="60" t="s">
        <v>111</v>
      </c>
      <c r="C65" s="60"/>
      <c r="D65" s="60"/>
      <c r="E65" s="60"/>
      <c r="F65" s="60" t="s">
        <v>226</v>
      </c>
      <c r="G65" s="66" t="s">
        <v>225</v>
      </c>
      <c r="H65" s="81" t="s">
        <v>278</v>
      </c>
      <c r="I65" s="54">
        <v>198000</v>
      </c>
      <c r="J65" s="20">
        <v>-35179.160000000003</v>
      </c>
      <c r="K65" s="55" t="s">
        <v>83</v>
      </c>
      <c r="L65" s="20">
        <v>-5682.6</v>
      </c>
      <c r="M65" s="20">
        <v>14058</v>
      </c>
      <c r="N65" s="20">
        <v>686.4</v>
      </c>
      <c r="O65" s="20">
        <v>-4742.3999999999996</v>
      </c>
      <c r="P65" s="20">
        <v>11060.4</v>
      </c>
      <c r="Q65" s="20">
        <v>-1190.1199999999999</v>
      </c>
      <c r="R65" s="20">
        <f t="shared" si="0"/>
        <v>14189.68</v>
      </c>
      <c r="S65" s="20">
        <v>-46794.28</v>
      </c>
      <c r="T65" s="20">
        <v>25804.799999999999</v>
      </c>
      <c r="U65" s="20">
        <v>151205.72</v>
      </c>
      <c r="V65" s="68"/>
      <c r="W65" s="68"/>
      <c r="X65" s="68"/>
      <c r="Y65" s="68"/>
      <c r="Z65" s="77" t="s">
        <v>169</v>
      </c>
    </row>
    <row r="66" spans="1:52" s="7" customFormat="1" ht="45" customHeight="1" x14ac:dyDescent="0.2">
      <c r="A66" s="76">
        <v>51</v>
      </c>
      <c r="B66" s="60" t="s">
        <v>96</v>
      </c>
      <c r="C66" s="60"/>
      <c r="D66" s="60"/>
      <c r="E66" s="60"/>
      <c r="F66" s="60" t="s">
        <v>224</v>
      </c>
      <c r="G66" s="66" t="s">
        <v>225</v>
      </c>
      <c r="H66" s="81" t="s">
        <v>278</v>
      </c>
      <c r="I66" s="54">
        <v>181501.32</v>
      </c>
      <c r="J66" s="20">
        <v>-30875.34</v>
      </c>
      <c r="K66" s="55" t="s">
        <v>83</v>
      </c>
      <c r="L66" s="20">
        <v>-5209.08</v>
      </c>
      <c r="M66" s="20">
        <v>12886.6</v>
      </c>
      <c r="N66" s="20">
        <v>686.4</v>
      </c>
      <c r="O66" s="20">
        <v>-4742.3999999999996</v>
      </c>
      <c r="P66" s="20">
        <v>11060.4</v>
      </c>
      <c r="Q66" s="20">
        <v>-2380.2399999999998</v>
      </c>
      <c r="R66" s="20">
        <f t="shared" si="0"/>
        <v>12301.68</v>
      </c>
      <c r="S66" s="20">
        <v>-50241.54</v>
      </c>
      <c r="T66" s="20">
        <v>24633.4</v>
      </c>
      <c r="U66" s="20">
        <v>131259.78</v>
      </c>
      <c r="V66" s="68"/>
      <c r="W66" s="68"/>
      <c r="X66" s="71"/>
      <c r="Y66" s="68"/>
      <c r="Z66" s="77" t="s">
        <v>169</v>
      </c>
    </row>
    <row r="67" spans="1:52" s="7" customFormat="1" ht="45" customHeight="1" x14ac:dyDescent="0.2">
      <c r="A67" s="76">
        <v>52</v>
      </c>
      <c r="B67" s="60" t="s">
        <v>71</v>
      </c>
      <c r="C67" s="60"/>
      <c r="D67" s="60"/>
      <c r="E67" s="60"/>
      <c r="F67" s="60" t="s">
        <v>184</v>
      </c>
      <c r="G67" s="66" t="s">
        <v>209</v>
      </c>
      <c r="H67" s="81" t="s">
        <v>278</v>
      </c>
      <c r="I67" s="54">
        <v>128700</v>
      </c>
      <c r="J67" s="20">
        <v>-18261.34</v>
      </c>
      <c r="K67" s="55" t="s">
        <v>83</v>
      </c>
      <c r="L67" s="20">
        <v>-3693.7</v>
      </c>
      <c r="M67" s="20">
        <v>9137.7000000000007</v>
      </c>
      <c r="N67" s="20">
        <v>686.4</v>
      </c>
      <c r="O67" s="20">
        <v>-3912.48</v>
      </c>
      <c r="P67" s="20">
        <v>9124.84</v>
      </c>
      <c r="Q67" s="20">
        <v>-2380.2399999999998</v>
      </c>
      <c r="R67" s="20">
        <f t="shared" si="0"/>
        <v>8962.52</v>
      </c>
      <c r="S67" s="20">
        <v>-28247.759999999998</v>
      </c>
      <c r="T67" s="20">
        <v>18948.939999999999</v>
      </c>
      <c r="U67" s="20">
        <v>100452.24</v>
      </c>
      <c r="V67" s="68"/>
      <c r="W67" s="68"/>
      <c r="X67" s="69"/>
      <c r="Y67" s="68"/>
      <c r="Z67" s="77" t="s">
        <v>168</v>
      </c>
    </row>
    <row r="68" spans="1:52" s="9" customFormat="1" ht="45" customHeight="1" x14ac:dyDescent="0.2">
      <c r="A68" s="76">
        <v>53</v>
      </c>
      <c r="B68" s="60" t="s">
        <v>32</v>
      </c>
      <c r="C68" s="60"/>
      <c r="D68" s="60"/>
      <c r="E68" s="60"/>
      <c r="F68" s="60" t="s">
        <v>184</v>
      </c>
      <c r="G68" s="66" t="s">
        <v>202</v>
      </c>
      <c r="H68" s="81" t="s">
        <v>278</v>
      </c>
      <c r="I68" s="54">
        <v>143550</v>
      </c>
      <c r="J68" s="40">
        <v>-22349.5</v>
      </c>
      <c r="K68" s="55" t="s">
        <v>83</v>
      </c>
      <c r="L68" s="40">
        <v>-4119.88</v>
      </c>
      <c r="M68" s="40">
        <v>10192.06</v>
      </c>
      <c r="N68" s="40">
        <v>686.4</v>
      </c>
      <c r="O68" s="40">
        <v>-4363.92</v>
      </c>
      <c r="P68" s="40">
        <v>10177.700000000001</v>
      </c>
      <c r="Q68" s="40">
        <v>0</v>
      </c>
      <c r="R68" s="20">
        <f t="shared" si="0"/>
        <v>12572.36</v>
      </c>
      <c r="S68" s="40">
        <v>-30833.3</v>
      </c>
      <c r="T68" s="40">
        <v>21056.16</v>
      </c>
      <c r="U68" s="40">
        <v>112716.7</v>
      </c>
      <c r="V68" s="70"/>
      <c r="W68" s="70"/>
      <c r="X68" s="70"/>
      <c r="Y68" s="70"/>
      <c r="Z68" s="77" t="s">
        <v>169</v>
      </c>
    </row>
    <row r="69" spans="1:52" s="7" customFormat="1" ht="45" customHeight="1" x14ac:dyDescent="0.2">
      <c r="A69" s="76">
        <v>54</v>
      </c>
      <c r="B69" s="60" t="s">
        <v>118</v>
      </c>
      <c r="C69" s="60"/>
      <c r="D69" s="60"/>
      <c r="E69" s="60"/>
      <c r="F69" s="60" t="s">
        <v>194</v>
      </c>
      <c r="G69" s="66" t="s">
        <v>233</v>
      </c>
      <c r="H69" s="81" t="s">
        <v>278</v>
      </c>
      <c r="I69" s="54">
        <v>297000</v>
      </c>
      <c r="J69" s="20">
        <v>-59516.36</v>
      </c>
      <c r="K69" s="55" t="s">
        <v>83</v>
      </c>
      <c r="L69" s="20">
        <v>-8523.9</v>
      </c>
      <c r="M69" s="20">
        <v>21087</v>
      </c>
      <c r="N69" s="20">
        <v>686.4</v>
      </c>
      <c r="O69" s="20">
        <v>-4742.3999999999996</v>
      </c>
      <c r="P69" s="20">
        <v>11060.4</v>
      </c>
      <c r="Q69" s="20">
        <v>0</v>
      </c>
      <c r="R69" s="20">
        <f t="shared" si="0"/>
        <v>19567.5</v>
      </c>
      <c r="S69" s="20">
        <v>-75782.66</v>
      </c>
      <c r="T69" s="20">
        <v>32833.800000000003</v>
      </c>
      <c r="U69" s="20">
        <v>221217.34</v>
      </c>
      <c r="V69" s="68"/>
      <c r="W69" s="68"/>
      <c r="X69" s="68"/>
      <c r="Y69" s="68"/>
      <c r="Z69" s="77" t="s">
        <v>169</v>
      </c>
    </row>
    <row r="70" spans="1:52" s="7" customFormat="1" ht="45" customHeight="1" x14ac:dyDescent="0.2">
      <c r="A70" s="76">
        <v>55</v>
      </c>
      <c r="B70" s="60" t="s">
        <v>73</v>
      </c>
      <c r="C70" s="60"/>
      <c r="D70" s="60"/>
      <c r="E70" s="60"/>
      <c r="F70" s="60" t="s">
        <v>184</v>
      </c>
      <c r="G70" s="66" t="s">
        <v>213</v>
      </c>
      <c r="H70" s="81" t="s">
        <v>278</v>
      </c>
      <c r="I70" s="54">
        <v>102960</v>
      </c>
      <c r="J70" s="20">
        <v>-12801.7</v>
      </c>
      <c r="K70" s="55" t="s">
        <v>83</v>
      </c>
      <c r="L70" s="20">
        <v>-2954.96</v>
      </c>
      <c r="M70" s="20">
        <v>7310.16</v>
      </c>
      <c r="N70" s="20">
        <v>686.4</v>
      </c>
      <c r="O70" s="20">
        <v>-3129.98</v>
      </c>
      <c r="P70" s="20">
        <v>7299.86</v>
      </c>
      <c r="Q70" s="20">
        <v>0</v>
      </c>
      <c r="R70" s="20">
        <f t="shared" si="0"/>
        <v>9211.48</v>
      </c>
      <c r="S70" s="20">
        <v>-23051.56</v>
      </c>
      <c r="T70" s="20">
        <v>15296.42</v>
      </c>
      <c r="U70" s="20">
        <v>79908.44</v>
      </c>
      <c r="V70" s="68"/>
      <c r="W70" s="68"/>
      <c r="X70" s="68"/>
      <c r="Y70" s="68"/>
      <c r="Z70" s="77" t="s">
        <v>169</v>
      </c>
    </row>
    <row r="71" spans="1:52" s="7" customFormat="1" ht="45" customHeight="1" x14ac:dyDescent="0.2">
      <c r="A71" s="76">
        <v>56</v>
      </c>
      <c r="B71" s="60" t="s">
        <v>274</v>
      </c>
      <c r="C71" s="60"/>
      <c r="D71" s="60"/>
      <c r="E71" s="60"/>
      <c r="F71" s="60" t="s">
        <v>179</v>
      </c>
      <c r="G71" s="66" t="s">
        <v>213</v>
      </c>
      <c r="H71" s="81" t="s">
        <v>278</v>
      </c>
      <c r="I71" s="54">
        <v>59916.75</v>
      </c>
      <c r="J71" s="20">
        <v>-3373.74</v>
      </c>
      <c r="K71" s="55" t="s">
        <v>83</v>
      </c>
      <c r="L71" s="20">
        <v>-1704.78</v>
      </c>
      <c r="M71" s="20">
        <v>4217.3999999999996</v>
      </c>
      <c r="N71" s="20">
        <v>653.4</v>
      </c>
      <c r="O71" s="20">
        <v>-1805.76</v>
      </c>
      <c r="P71" s="20">
        <v>4211.46</v>
      </c>
      <c r="Q71" s="20">
        <v>0</v>
      </c>
      <c r="R71" s="20">
        <f t="shared" si="0"/>
        <v>5571.72</v>
      </c>
      <c r="S71" s="20">
        <v>-6884.28</v>
      </c>
      <c r="T71" s="20">
        <v>9082.26</v>
      </c>
      <c r="U71" s="20">
        <v>53032.47</v>
      </c>
      <c r="V71" s="68"/>
      <c r="W71" s="68"/>
      <c r="X71" s="68"/>
      <c r="Y71" s="68"/>
      <c r="Z71" s="77" t="s">
        <v>169</v>
      </c>
    </row>
    <row r="72" spans="1:52" s="7" customFormat="1" ht="45" customHeight="1" x14ac:dyDescent="0.2">
      <c r="A72" s="76">
        <v>57</v>
      </c>
      <c r="B72" s="60" t="s">
        <v>90</v>
      </c>
      <c r="C72" s="60"/>
      <c r="D72" s="60"/>
      <c r="E72" s="60"/>
      <c r="F72" s="60" t="s">
        <v>179</v>
      </c>
      <c r="G72" s="66" t="s">
        <v>213</v>
      </c>
      <c r="H72" s="81" t="s">
        <v>278</v>
      </c>
      <c r="I72" s="54">
        <v>66000</v>
      </c>
      <c r="J72" s="20">
        <v>-4615.74</v>
      </c>
      <c r="K72" s="55" t="s">
        <v>83</v>
      </c>
      <c r="L72" s="20">
        <v>-1894.2</v>
      </c>
      <c r="M72" s="20">
        <v>4686</v>
      </c>
      <c r="N72" s="20">
        <v>686.4</v>
      </c>
      <c r="O72" s="20">
        <v>-2006.4</v>
      </c>
      <c r="P72" s="20">
        <v>4679.3999999999996</v>
      </c>
      <c r="Q72" s="20">
        <v>0</v>
      </c>
      <c r="R72" s="20">
        <f t="shared" si="0"/>
        <v>6151.2</v>
      </c>
      <c r="S72" s="20">
        <v>-8516.34</v>
      </c>
      <c r="T72" s="20">
        <v>10051.799999999999</v>
      </c>
      <c r="U72" s="20">
        <v>57483.66</v>
      </c>
      <c r="V72" s="68"/>
      <c r="W72" s="68"/>
      <c r="X72" s="68"/>
      <c r="Y72" s="68"/>
      <c r="Z72" s="77" t="s">
        <v>169</v>
      </c>
    </row>
    <row r="73" spans="1:52" s="15" customFormat="1" ht="45" customHeight="1" x14ac:dyDescent="0.2">
      <c r="A73" s="76">
        <v>58</v>
      </c>
      <c r="B73" s="60" t="s">
        <v>80</v>
      </c>
      <c r="C73" s="60"/>
      <c r="D73" s="60"/>
      <c r="E73" s="60"/>
      <c r="F73" s="60" t="s">
        <v>184</v>
      </c>
      <c r="G73" s="66" t="s">
        <v>218</v>
      </c>
      <c r="H73" s="81" t="s">
        <v>278</v>
      </c>
      <c r="I73" s="54">
        <v>143550</v>
      </c>
      <c r="J73" s="20">
        <v>-22051.96</v>
      </c>
      <c r="K73" s="55" t="s">
        <v>83</v>
      </c>
      <c r="L73" s="20">
        <v>-4119.88</v>
      </c>
      <c r="M73" s="20">
        <v>10192.06</v>
      </c>
      <c r="N73" s="20">
        <v>686.4</v>
      </c>
      <c r="O73" s="20">
        <v>-4363.92</v>
      </c>
      <c r="P73" s="20">
        <v>10177.700000000001</v>
      </c>
      <c r="Q73" s="20">
        <v>-1190.1199999999999</v>
      </c>
      <c r="R73" s="20">
        <f t="shared" si="0"/>
        <v>11382.240000000002</v>
      </c>
      <c r="S73" s="20">
        <v>-35890.800000000003</v>
      </c>
      <c r="T73" s="20">
        <v>21056.16</v>
      </c>
      <c r="U73" s="20">
        <v>107659.2</v>
      </c>
      <c r="V73" s="68"/>
      <c r="W73" s="68"/>
      <c r="X73" s="68"/>
      <c r="Y73" s="68"/>
      <c r="Z73" s="77" t="s">
        <v>169</v>
      </c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</row>
    <row r="74" spans="1:52" s="7" customFormat="1" ht="45" customHeight="1" x14ac:dyDescent="0.2">
      <c r="A74" s="76">
        <v>59</v>
      </c>
      <c r="B74" s="60" t="s">
        <v>154</v>
      </c>
      <c r="C74" s="60"/>
      <c r="D74" s="60"/>
      <c r="E74" s="60"/>
      <c r="F74" s="60" t="s">
        <v>244</v>
      </c>
      <c r="G74" s="66" t="s">
        <v>218</v>
      </c>
      <c r="H74" s="81" t="s">
        <v>278</v>
      </c>
      <c r="I74" s="54">
        <v>103950</v>
      </c>
      <c r="J74" s="20">
        <v>-13034.58</v>
      </c>
      <c r="K74" s="55" t="s">
        <v>83</v>
      </c>
      <c r="L74" s="20">
        <v>-2983.36</v>
      </c>
      <c r="M74" s="20">
        <v>7380.46</v>
      </c>
      <c r="N74" s="20">
        <v>686.4</v>
      </c>
      <c r="O74" s="20">
        <v>-3160.08</v>
      </c>
      <c r="P74" s="20">
        <v>7370.06</v>
      </c>
      <c r="Q74" s="20">
        <v>0</v>
      </c>
      <c r="R74" s="20">
        <f t="shared" si="0"/>
        <v>9293.48</v>
      </c>
      <c r="S74" s="20">
        <v>-25425.4</v>
      </c>
      <c r="T74" s="20">
        <v>15436.92</v>
      </c>
      <c r="U74" s="20">
        <v>78524.600000000006</v>
      </c>
      <c r="V74" s="68"/>
      <c r="W74" s="68"/>
      <c r="X74" s="68"/>
      <c r="Y74" s="68"/>
      <c r="Z74" s="77" t="s">
        <v>169</v>
      </c>
    </row>
    <row r="75" spans="1:52" s="7" customFormat="1" ht="45" customHeight="1" x14ac:dyDescent="0.2">
      <c r="A75" s="76">
        <v>60</v>
      </c>
      <c r="B75" s="60" t="s">
        <v>137</v>
      </c>
      <c r="C75" s="60"/>
      <c r="D75" s="60"/>
      <c r="E75" s="60"/>
      <c r="F75" s="60" t="s">
        <v>179</v>
      </c>
      <c r="G75" s="66" t="s">
        <v>218</v>
      </c>
      <c r="H75" s="81" t="s">
        <v>278</v>
      </c>
      <c r="I75" s="54">
        <v>66000</v>
      </c>
      <c r="J75" s="20">
        <v>-4615.74</v>
      </c>
      <c r="K75" s="55" t="s">
        <v>83</v>
      </c>
      <c r="L75" s="20">
        <v>-1894.2</v>
      </c>
      <c r="M75" s="20">
        <v>4686</v>
      </c>
      <c r="N75" s="20">
        <v>686.4</v>
      </c>
      <c r="O75" s="20">
        <v>-2006.4</v>
      </c>
      <c r="P75" s="20">
        <v>4679.3999999999996</v>
      </c>
      <c r="Q75" s="20">
        <v>0</v>
      </c>
      <c r="R75" s="20">
        <f t="shared" si="0"/>
        <v>6151.2</v>
      </c>
      <c r="S75" s="20">
        <v>-8516.34</v>
      </c>
      <c r="T75" s="20">
        <v>10051.799999999999</v>
      </c>
      <c r="U75" s="20">
        <v>57483.66</v>
      </c>
      <c r="V75" s="68"/>
      <c r="W75" s="68"/>
      <c r="X75" s="68"/>
      <c r="Y75" s="68"/>
      <c r="Z75" s="77" t="s">
        <v>169</v>
      </c>
    </row>
    <row r="76" spans="1:52" s="7" customFormat="1" ht="45" customHeight="1" x14ac:dyDescent="0.2">
      <c r="A76" s="76">
        <v>61</v>
      </c>
      <c r="B76" s="60" t="s">
        <v>99</v>
      </c>
      <c r="C76" s="60"/>
      <c r="D76" s="60"/>
      <c r="E76" s="60"/>
      <c r="F76" s="60" t="s">
        <v>194</v>
      </c>
      <c r="G76" s="66" t="s">
        <v>221</v>
      </c>
      <c r="H76" s="81" t="s">
        <v>278</v>
      </c>
      <c r="I76" s="54">
        <v>143550</v>
      </c>
      <c r="J76" s="20">
        <v>-22349.5</v>
      </c>
      <c r="K76" s="55" t="s">
        <v>83</v>
      </c>
      <c r="L76" s="20">
        <v>-4119.88</v>
      </c>
      <c r="M76" s="20">
        <v>10192.06</v>
      </c>
      <c r="N76" s="20">
        <v>686.4</v>
      </c>
      <c r="O76" s="20">
        <v>-4363.92</v>
      </c>
      <c r="P76" s="20">
        <v>10177.700000000001</v>
      </c>
      <c r="Q76" s="20">
        <v>0</v>
      </c>
      <c r="R76" s="20">
        <f t="shared" si="0"/>
        <v>12572.36</v>
      </c>
      <c r="S76" s="20">
        <v>-30833.3</v>
      </c>
      <c r="T76" s="20">
        <v>21056.16</v>
      </c>
      <c r="U76" s="20">
        <v>112716.7</v>
      </c>
      <c r="V76" s="68"/>
      <c r="W76" s="68"/>
      <c r="X76" s="68"/>
      <c r="Y76" s="68"/>
      <c r="Z76" s="77" t="s">
        <v>169</v>
      </c>
    </row>
    <row r="77" spans="1:52" s="7" customFormat="1" ht="45" customHeight="1" x14ac:dyDescent="0.2">
      <c r="A77" s="76">
        <v>62</v>
      </c>
      <c r="B77" s="60" t="s">
        <v>77</v>
      </c>
      <c r="C77" s="60"/>
      <c r="D77" s="60"/>
      <c r="E77" s="60"/>
      <c r="F77" s="60" t="s">
        <v>182</v>
      </c>
      <c r="G77" s="66" t="s">
        <v>216</v>
      </c>
      <c r="H77" s="81" t="s">
        <v>278</v>
      </c>
      <c r="I77" s="54">
        <v>75000</v>
      </c>
      <c r="J77" s="20">
        <v>-6071.34</v>
      </c>
      <c r="K77" s="55" t="s">
        <v>83</v>
      </c>
      <c r="L77" s="20">
        <v>-2152.5</v>
      </c>
      <c r="M77" s="20">
        <v>5325</v>
      </c>
      <c r="N77" s="20">
        <v>686.4</v>
      </c>
      <c r="O77" s="20">
        <v>-2280</v>
      </c>
      <c r="P77" s="20">
        <v>5317.5</v>
      </c>
      <c r="Q77" s="20">
        <v>-1190.1199999999999</v>
      </c>
      <c r="R77" s="20">
        <f t="shared" si="0"/>
        <v>5706.28</v>
      </c>
      <c r="S77" s="20">
        <v>-11693.96</v>
      </c>
      <c r="T77" s="20">
        <v>11328.9</v>
      </c>
      <c r="U77" s="20">
        <v>63306.04</v>
      </c>
      <c r="V77" s="68"/>
      <c r="W77" s="68"/>
      <c r="X77" s="71"/>
      <c r="Y77" s="68"/>
      <c r="Z77" s="77" t="s">
        <v>169</v>
      </c>
    </row>
    <row r="78" spans="1:52" s="7" customFormat="1" ht="45" customHeight="1" x14ac:dyDescent="0.2">
      <c r="A78" s="76">
        <v>63</v>
      </c>
      <c r="B78" s="60" t="s">
        <v>94</v>
      </c>
      <c r="C78" s="60"/>
      <c r="D78" s="60"/>
      <c r="E78" s="60"/>
      <c r="F78" s="60" t="s">
        <v>184</v>
      </c>
      <c r="G78" s="66" t="s">
        <v>198</v>
      </c>
      <c r="H78" s="81" t="s">
        <v>278</v>
      </c>
      <c r="I78" s="54">
        <v>99000</v>
      </c>
      <c r="J78" s="20">
        <v>-11870.22</v>
      </c>
      <c r="K78" s="55" t="s">
        <v>83</v>
      </c>
      <c r="L78" s="20">
        <v>-2841.3</v>
      </c>
      <c r="M78" s="20">
        <v>7029</v>
      </c>
      <c r="N78" s="20">
        <v>686.4</v>
      </c>
      <c r="O78" s="20">
        <v>-3009.6</v>
      </c>
      <c r="P78" s="20">
        <v>7019.1</v>
      </c>
      <c r="Q78" s="20">
        <v>0</v>
      </c>
      <c r="R78" s="20">
        <f t="shared" si="0"/>
        <v>8883.6</v>
      </c>
      <c r="S78" s="20">
        <v>-17721.12</v>
      </c>
      <c r="T78" s="20">
        <v>14734.5</v>
      </c>
      <c r="U78" s="20">
        <v>81278.880000000005</v>
      </c>
      <c r="V78" s="68"/>
      <c r="W78" s="68"/>
      <c r="X78" s="68"/>
      <c r="Y78" s="68"/>
      <c r="Z78" s="77" t="s">
        <v>169</v>
      </c>
    </row>
    <row r="79" spans="1:52" s="7" customFormat="1" ht="45" customHeight="1" x14ac:dyDescent="0.2">
      <c r="A79" s="76">
        <v>64</v>
      </c>
      <c r="B79" s="60" t="s">
        <v>64</v>
      </c>
      <c r="C79" s="60"/>
      <c r="D79" s="60"/>
      <c r="E79" s="60"/>
      <c r="F79" s="60" t="s">
        <v>182</v>
      </c>
      <c r="G79" s="66" t="s">
        <v>198</v>
      </c>
      <c r="H79" s="81" t="s">
        <v>278</v>
      </c>
      <c r="I79" s="67">
        <v>85800</v>
      </c>
      <c r="J79" s="20">
        <v>-8765.24</v>
      </c>
      <c r="K79" s="55" t="s">
        <v>83</v>
      </c>
      <c r="L79" s="20">
        <v>-2462.46</v>
      </c>
      <c r="M79" s="20">
        <v>6091.8</v>
      </c>
      <c r="N79" s="20">
        <v>686.4</v>
      </c>
      <c r="O79" s="20">
        <v>-2608.3200000000002</v>
      </c>
      <c r="P79" s="20">
        <v>6083.22</v>
      </c>
      <c r="Q79" s="20">
        <v>0</v>
      </c>
      <c r="R79" s="20">
        <f t="shared" si="0"/>
        <v>7790.6399999999994</v>
      </c>
      <c r="S79" s="20">
        <v>-13836.02</v>
      </c>
      <c r="T79" s="20">
        <v>12861.42</v>
      </c>
      <c r="U79" s="20">
        <v>71963.98</v>
      </c>
      <c r="V79" s="68"/>
      <c r="W79" s="68"/>
      <c r="X79" s="68"/>
      <c r="Y79" s="68"/>
      <c r="Z79" s="77" t="s">
        <v>169</v>
      </c>
    </row>
    <row r="80" spans="1:52" s="7" customFormat="1" ht="45" customHeight="1" x14ac:dyDescent="0.2">
      <c r="A80" s="76">
        <v>65</v>
      </c>
      <c r="B80" s="60" t="s">
        <v>257</v>
      </c>
      <c r="C80" s="60"/>
      <c r="D80" s="60"/>
      <c r="E80" s="60"/>
      <c r="F80" s="60" t="s">
        <v>179</v>
      </c>
      <c r="G80" s="66" t="s">
        <v>198</v>
      </c>
      <c r="H80" s="81" t="s">
        <v>278</v>
      </c>
      <c r="I80" s="54">
        <v>47517.7</v>
      </c>
      <c r="J80" s="20">
        <v>-1317.7</v>
      </c>
      <c r="K80" s="55" t="s">
        <v>83</v>
      </c>
      <c r="L80" s="20">
        <v>-1325.94</v>
      </c>
      <c r="M80" s="20">
        <v>3280.2</v>
      </c>
      <c r="N80" s="20">
        <v>508.2</v>
      </c>
      <c r="O80" s="20">
        <v>-1404.48</v>
      </c>
      <c r="P80" s="20">
        <v>3275.58</v>
      </c>
      <c r="Q80" s="20">
        <v>0</v>
      </c>
      <c r="R80" s="20">
        <f t="shared" si="0"/>
        <v>4333.5599999999995</v>
      </c>
      <c r="S80" s="20">
        <v>-4048.12</v>
      </c>
      <c r="T80" s="20">
        <v>7063.98</v>
      </c>
      <c r="U80" s="20">
        <v>43469.58</v>
      </c>
      <c r="V80" s="68"/>
      <c r="W80" s="68"/>
      <c r="X80" s="68"/>
      <c r="Y80" s="68"/>
      <c r="Z80" s="77" t="s">
        <v>169</v>
      </c>
    </row>
    <row r="81" spans="1:52" s="43" customFormat="1" ht="45" customHeight="1" x14ac:dyDescent="0.2">
      <c r="A81" s="76">
        <v>66</v>
      </c>
      <c r="B81" s="60" t="s">
        <v>79</v>
      </c>
      <c r="C81" s="60"/>
      <c r="D81" s="60"/>
      <c r="E81" s="60"/>
      <c r="F81" s="60" t="s">
        <v>194</v>
      </c>
      <c r="G81" s="66" t="s">
        <v>217</v>
      </c>
      <c r="H81" s="81" t="s">
        <v>278</v>
      </c>
      <c r="I81" s="54">
        <v>216000</v>
      </c>
      <c r="J81" s="20">
        <v>-39847.54</v>
      </c>
      <c r="K81" s="55" t="s">
        <v>83</v>
      </c>
      <c r="L81" s="20">
        <v>-6199.2</v>
      </c>
      <c r="M81" s="20">
        <v>15336</v>
      </c>
      <c r="N81" s="20">
        <v>686.4</v>
      </c>
      <c r="O81" s="20">
        <v>-4742.3999999999996</v>
      </c>
      <c r="P81" s="20">
        <v>11060.4</v>
      </c>
      <c r="Q81" s="20">
        <v>0</v>
      </c>
      <c r="R81" s="20">
        <f t="shared" si="0"/>
        <v>16141.199999999999</v>
      </c>
      <c r="S81" s="20">
        <v>-57823.62</v>
      </c>
      <c r="T81" s="20">
        <v>27082.799999999999</v>
      </c>
      <c r="U81" s="20">
        <v>158176.38</v>
      </c>
      <c r="V81" s="68"/>
      <c r="W81" s="68"/>
      <c r="X81" s="68"/>
      <c r="Y81" s="68"/>
      <c r="Z81" s="77" t="s">
        <v>168</v>
      </c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</row>
    <row r="82" spans="1:52" s="7" customFormat="1" ht="45" customHeight="1" x14ac:dyDescent="0.2">
      <c r="A82" s="76">
        <v>67</v>
      </c>
      <c r="B82" s="60" t="s">
        <v>38</v>
      </c>
      <c r="C82" s="60"/>
      <c r="D82" s="60"/>
      <c r="E82" s="60"/>
      <c r="F82" s="60" t="s">
        <v>184</v>
      </c>
      <c r="G82" s="66" t="s">
        <v>207</v>
      </c>
      <c r="H82" s="81" t="s">
        <v>278</v>
      </c>
      <c r="I82" s="54">
        <v>128700</v>
      </c>
      <c r="J82" s="20">
        <v>-18856.400000000001</v>
      </c>
      <c r="K82" s="55" t="s">
        <v>83</v>
      </c>
      <c r="L82" s="20">
        <v>-3693.7</v>
      </c>
      <c r="M82" s="20">
        <v>9137.7000000000007</v>
      </c>
      <c r="N82" s="20">
        <v>686.4</v>
      </c>
      <c r="O82" s="20">
        <v>-3912.48</v>
      </c>
      <c r="P82" s="20">
        <v>9124.84</v>
      </c>
      <c r="Q82" s="20">
        <v>0</v>
      </c>
      <c r="R82" s="20">
        <f t="shared" ref="R82:R145" si="1">L82+M82+N82+O82+P82+Q82</f>
        <v>11342.76</v>
      </c>
      <c r="S82" s="20">
        <v>-33497.06</v>
      </c>
      <c r="T82" s="20">
        <v>18948.939999999999</v>
      </c>
      <c r="U82" s="20">
        <v>95202.94</v>
      </c>
      <c r="V82" s="68"/>
      <c r="W82" s="68"/>
      <c r="X82" s="68"/>
      <c r="Y82" s="68"/>
      <c r="Z82" s="77" t="s">
        <v>168</v>
      </c>
    </row>
    <row r="83" spans="1:52" s="7" customFormat="1" ht="45" customHeight="1" x14ac:dyDescent="0.2">
      <c r="A83" s="76">
        <v>68</v>
      </c>
      <c r="B83" s="60" t="s">
        <v>85</v>
      </c>
      <c r="C83" s="60"/>
      <c r="D83" s="60"/>
      <c r="E83" s="60"/>
      <c r="F83" s="60" t="s">
        <v>182</v>
      </c>
      <c r="G83" s="66" t="s">
        <v>207</v>
      </c>
      <c r="H83" s="81" t="s">
        <v>278</v>
      </c>
      <c r="I83" s="54">
        <v>107245.38</v>
      </c>
      <c r="J83" s="20">
        <v>-13809.74</v>
      </c>
      <c r="K83" s="55" t="s">
        <v>83</v>
      </c>
      <c r="L83" s="20">
        <v>-3077.94</v>
      </c>
      <c r="M83" s="20">
        <v>7614.42</v>
      </c>
      <c r="N83" s="20">
        <v>686.4</v>
      </c>
      <c r="O83" s="20">
        <v>-3260.26</v>
      </c>
      <c r="P83" s="20">
        <v>7603.7</v>
      </c>
      <c r="Q83" s="20">
        <v>0</v>
      </c>
      <c r="R83" s="20">
        <f t="shared" si="1"/>
        <v>9566.32</v>
      </c>
      <c r="S83" s="20">
        <v>-28477.78</v>
      </c>
      <c r="T83" s="20">
        <v>15904.52</v>
      </c>
      <c r="U83" s="20">
        <v>78767.600000000006</v>
      </c>
      <c r="V83" s="68"/>
      <c r="W83" s="68"/>
      <c r="X83" s="68"/>
      <c r="Y83" s="68"/>
      <c r="Z83" s="77" t="s">
        <v>169</v>
      </c>
    </row>
    <row r="84" spans="1:52" s="7" customFormat="1" ht="45" customHeight="1" x14ac:dyDescent="0.2">
      <c r="A84" s="76">
        <v>69</v>
      </c>
      <c r="B84" s="60" t="s">
        <v>155</v>
      </c>
      <c r="C84" s="60"/>
      <c r="D84" s="60"/>
      <c r="E84" s="60"/>
      <c r="F84" s="60" t="s">
        <v>184</v>
      </c>
      <c r="G84" s="66" t="s">
        <v>212</v>
      </c>
      <c r="H84" s="81" t="s">
        <v>278</v>
      </c>
      <c r="I84" s="54">
        <v>128700</v>
      </c>
      <c r="J84" s="20">
        <v>-18856.400000000001</v>
      </c>
      <c r="K84" s="55" t="s">
        <v>83</v>
      </c>
      <c r="L84" s="20">
        <v>-3693.7</v>
      </c>
      <c r="M84" s="20">
        <v>9137.7000000000007</v>
      </c>
      <c r="N84" s="20">
        <v>686.4</v>
      </c>
      <c r="O84" s="20">
        <v>-3912.48</v>
      </c>
      <c r="P84" s="20">
        <v>9124.84</v>
      </c>
      <c r="Q84" s="20">
        <v>0</v>
      </c>
      <c r="R84" s="20">
        <f t="shared" si="1"/>
        <v>11342.76</v>
      </c>
      <c r="S84" s="20">
        <v>-26462.58</v>
      </c>
      <c r="T84" s="20">
        <v>18948.939999999999</v>
      </c>
      <c r="U84" s="20">
        <v>102237.42</v>
      </c>
      <c r="V84" s="68"/>
      <c r="W84" s="68"/>
      <c r="X84" s="68"/>
      <c r="Y84" s="68"/>
      <c r="Z84" s="77" t="s">
        <v>168</v>
      </c>
    </row>
    <row r="85" spans="1:52" s="7" customFormat="1" ht="44.25" customHeight="1" x14ac:dyDescent="0.2">
      <c r="A85" s="76">
        <v>70</v>
      </c>
      <c r="B85" s="60" t="s">
        <v>136</v>
      </c>
      <c r="C85" s="60"/>
      <c r="D85" s="60"/>
      <c r="E85" s="60"/>
      <c r="F85" s="60" t="s">
        <v>182</v>
      </c>
      <c r="G85" s="66" t="s">
        <v>212</v>
      </c>
      <c r="H85" s="81" t="s">
        <v>278</v>
      </c>
      <c r="I85" s="54">
        <v>82500</v>
      </c>
      <c r="J85" s="20">
        <v>-7989</v>
      </c>
      <c r="K85" s="55" t="s">
        <v>83</v>
      </c>
      <c r="L85" s="20">
        <v>-2367.7600000000002</v>
      </c>
      <c r="M85" s="20">
        <v>5857.5</v>
      </c>
      <c r="N85" s="20">
        <v>686.4</v>
      </c>
      <c r="O85" s="20">
        <v>-2508</v>
      </c>
      <c r="P85" s="20">
        <v>5849.26</v>
      </c>
      <c r="Q85" s="20">
        <v>0</v>
      </c>
      <c r="R85" s="20">
        <f t="shared" si="1"/>
        <v>7517.4</v>
      </c>
      <c r="S85" s="20">
        <v>-12864.76</v>
      </c>
      <c r="T85" s="20">
        <v>12393.16</v>
      </c>
      <c r="U85" s="20">
        <v>69635.240000000005</v>
      </c>
      <c r="V85" s="68"/>
      <c r="W85" s="68"/>
      <c r="X85" s="68"/>
      <c r="Y85" s="68"/>
      <c r="Z85" s="77" t="s">
        <v>168</v>
      </c>
    </row>
    <row r="86" spans="1:52" s="7" customFormat="1" ht="45" customHeight="1" x14ac:dyDescent="0.2">
      <c r="A86" s="76">
        <v>71</v>
      </c>
      <c r="B86" s="60" t="s">
        <v>124</v>
      </c>
      <c r="C86" s="60"/>
      <c r="D86" s="60"/>
      <c r="E86" s="60"/>
      <c r="F86" s="60" t="s">
        <v>182</v>
      </c>
      <c r="G86" s="66" t="s">
        <v>212</v>
      </c>
      <c r="H86" s="81" t="s">
        <v>278</v>
      </c>
      <c r="I86" s="54">
        <v>102000</v>
      </c>
      <c r="J86" s="20">
        <v>-12575.9</v>
      </c>
      <c r="K86" s="55" t="s">
        <v>83</v>
      </c>
      <c r="L86" s="20">
        <v>-2927.4</v>
      </c>
      <c r="M86" s="20">
        <v>7242</v>
      </c>
      <c r="N86" s="20">
        <v>686.4</v>
      </c>
      <c r="O86" s="20">
        <v>-3100.8</v>
      </c>
      <c r="P86" s="20">
        <v>7231.8</v>
      </c>
      <c r="Q86" s="20">
        <v>0</v>
      </c>
      <c r="R86" s="20">
        <f t="shared" si="1"/>
        <v>9132</v>
      </c>
      <c r="S86" s="20">
        <v>-18604.099999999999</v>
      </c>
      <c r="T86" s="20">
        <v>15160.2</v>
      </c>
      <c r="U86" s="20">
        <v>83395.899999999994</v>
      </c>
      <c r="V86" s="68"/>
      <c r="W86" s="68"/>
      <c r="X86" s="71"/>
      <c r="Y86" s="68"/>
      <c r="Z86" s="77" t="s">
        <v>168</v>
      </c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</row>
    <row r="87" spans="1:52" s="7" customFormat="1" ht="45" customHeight="1" x14ac:dyDescent="0.2">
      <c r="A87" s="76">
        <v>72</v>
      </c>
      <c r="B87" s="60" t="s">
        <v>107</v>
      </c>
      <c r="C87" s="60"/>
      <c r="D87" s="60"/>
      <c r="E87" s="60"/>
      <c r="F87" s="60" t="s">
        <v>179</v>
      </c>
      <c r="G87" s="66" t="s">
        <v>212</v>
      </c>
      <c r="H87" s="81" t="s">
        <v>278</v>
      </c>
      <c r="I87" s="54">
        <v>66000</v>
      </c>
      <c r="J87" s="20">
        <v>-4615.74</v>
      </c>
      <c r="K87" s="55" t="s">
        <v>83</v>
      </c>
      <c r="L87" s="20">
        <v>-1894.2</v>
      </c>
      <c r="M87" s="20">
        <v>4686</v>
      </c>
      <c r="N87" s="20">
        <v>686.4</v>
      </c>
      <c r="O87" s="20">
        <v>-2006.4</v>
      </c>
      <c r="P87" s="20">
        <v>4679.3999999999996</v>
      </c>
      <c r="Q87" s="20">
        <v>0</v>
      </c>
      <c r="R87" s="20">
        <f t="shared" si="1"/>
        <v>6151.2</v>
      </c>
      <c r="S87" s="20">
        <v>-8516.34</v>
      </c>
      <c r="T87" s="20">
        <v>10051.799999999999</v>
      </c>
      <c r="U87" s="20">
        <v>57483.66</v>
      </c>
      <c r="V87" s="68"/>
      <c r="W87" s="68"/>
      <c r="X87" s="68"/>
      <c r="Y87" s="68"/>
      <c r="Z87" s="77" t="s">
        <v>169</v>
      </c>
    </row>
    <row r="88" spans="1:52" s="7" customFormat="1" ht="45" customHeight="1" x14ac:dyDescent="0.2">
      <c r="A88" s="76">
        <v>73</v>
      </c>
      <c r="B88" s="60" t="s">
        <v>211</v>
      </c>
      <c r="C88" s="60"/>
      <c r="D88" s="60"/>
      <c r="E88" s="60"/>
      <c r="F88" s="60" t="s">
        <v>191</v>
      </c>
      <c r="G88" s="66" t="s">
        <v>212</v>
      </c>
      <c r="H88" s="81" t="s">
        <v>278</v>
      </c>
      <c r="I88" s="54">
        <v>33000</v>
      </c>
      <c r="J88" s="20">
        <v>0</v>
      </c>
      <c r="K88" s="55" t="s">
        <v>83</v>
      </c>
      <c r="L88" s="20">
        <v>-947.1</v>
      </c>
      <c r="M88" s="20">
        <v>2343</v>
      </c>
      <c r="N88" s="20">
        <v>363</v>
      </c>
      <c r="O88" s="20">
        <v>-1003.2</v>
      </c>
      <c r="P88" s="20">
        <v>2339.6999999999998</v>
      </c>
      <c r="Q88" s="20">
        <v>0</v>
      </c>
      <c r="R88" s="20">
        <f t="shared" si="1"/>
        <v>3095.3999999999996</v>
      </c>
      <c r="S88" s="20">
        <v>-1950.3</v>
      </c>
      <c r="T88" s="20">
        <v>5045.7</v>
      </c>
      <c r="U88" s="20">
        <v>31049.7</v>
      </c>
      <c r="V88" s="68"/>
      <c r="W88" s="68"/>
      <c r="X88" s="68"/>
      <c r="Y88" s="68"/>
      <c r="Z88" s="77" t="s">
        <v>169</v>
      </c>
    </row>
    <row r="89" spans="1:52" s="7" customFormat="1" ht="45" customHeight="1" x14ac:dyDescent="0.2">
      <c r="A89" s="76">
        <v>74</v>
      </c>
      <c r="B89" s="60" t="s">
        <v>62</v>
      </c>
      <c r="C89" s="60"/>
      <c r="D89" s="60"/>
      <c r="E89" s="60"/>
      <c r="F89" s="60" t="s">
        <v>184</v>
      </c>
      <c r="G89" s="66" t="s">
        <v>190</v>
      </c>
      <c r="H89" s="81" t="s">
        <v>278</v>
      </c>
      <c r="I89" s="67">
        <v>110000</v>
      </c>
      <c r="J89" s="20">
        <v>-14457.7</v>
      </c>
      <c r="K89" s="55" t="s">
        <v>83</v>
      </c>
      <c r="L89" s="20">
        <v>-3157</v>
      </c>
      <c r="M89" s="20">
        <v>7810</v>
      </c>
      <c r="N89" s="20">
        <v>686.4</v>
      </c>
      <c r="O89" s="20">
        <v>-3344</v>
      </c>
      <c r="P89" s="20">
        <v>7799</v>
      </c>
      <c r="Q89" s="20">
        <v>0</v>
      </c>
      <c r="R89" s="20">
        <f t="shared" si="1"/>
        <v>9794.4</v>
      </c>
      <c r="S89" s="20">
        <v>-20958.7</v>
      </c>
      <c r="T89" s="20">
        <v>16295.4</v>
      </c>
      <c r="U89" s="20">
        <v>89041.3</v>
      </c>
      <c r="V89" s="68"/>
      <c r="W89" s="68"/>
      <c r="X89" s="68"/>
      <c r="Y89" s="68"/>
      <c r="Z89" s="77" t="s">
        <v>168</v>
      </c>
    </row>
    <row r="90" spans="1:52" s="7" customFormat="1" ht="45" customHeight="1" x14ac:dyDescent="0.2">
      <c r="A90" s="76">
        <v>75</v>
      </c>
      <c r="B90" s="60" t="s">
        <v>121</v>
      </c>
      <c r="C90" s="60"/>
      <c r="D90" s="60"/>
      <c r="E90" s="60"/>
      <c r="F90" s="60" t="s">
        <v>182</v>
      </c>
      <c r="G90" s="66" t="s">
        <v>190</v>
      </c>
      <c r="H90" s="81" t="s">
        <v>278</v>
      </c>
      <c r="I90" s="54">
        <v>99000</v>
      </c>
      <c r="J90" s="20">
        <v>-11870.22</v>
      </c>
      <c r="K90" s="55" t="s">
        <v>83</v>
      </c>
      <c r="L90" s="20">
        <v>-2841.3</v>
      </c>
      <c r="M90" s="20">
        <v>7029</v>
      </c>
      <c r="N90" s="20">
        <v>686.4</v>
      </c>
      <c r="O90" s="20">
        <v>-3009.6</v>
      </c>
      <c r="P90" s="20">
        <v>7019.1</v>
      </c>
      <c r="Q90" s="20">
        <v>0</v>
      </c>
      <c r="R90" s="20">
        <f t="shared" si="1"/>
        <v>8883.6</v>
      </c>
      <c r="S90" s="20">
        <v>-17721.12</v>
      </c>
      <c r="T90" s="20">
        <v>14734.5</v>
      </c>
      <c r="U90" s="20">
        <v>81278.880000000005</v>
      </c>
      <c r="V90" s="68"/>
      <c r="W90" s="68"/>
      <c r="X90" s="68"/>
      <c r="Y90" s="68"/>
      <c r="Z90" s="77" t="s">
        <v>169</v>
      </c>
    </row>
    <row r="91" spans="1:52" s="7" customFormat="1" ht="45" customHeight="1" x14ac:dyDescent="0.2">
      <c r="A91" s="76">
        <v>76</v>
      </c>
      <c r="B91" s="60" t="s">
        <v>115</v>
      </c>
      <c r="C91" s="60"/>
      <c r="D91" s="60"/>
      <c r="E91" s="60"/>
      <c r="F91" s="60" t="s">
        <v>179</v>
      </c>
      <c r="G91" s="66" t="s">
        <v>190</v>
      </c>
      <c r="H91" s="81" t="s">
        <v>278</v>
      </c>
      <c r="I91" s="54">
        <v>66000</v>
      </c>
      <c r="J91" s="20">
        <v>-4615.74</v>
      </c>
      <c r="K91" s="55" t="s">
        <v>83</v>
      </c>
      <c r="L91" s="20">
        <v>-1894.2</v>
      </c>
      <c r="M91" s="20">
        <v>4686</v>
      </c>
      <c r="N91" s="20">
        <v>686.4</v>
      </c>
      <c r="O91" s="20">
        <v>-2006.4</v>
      </c>
      <c r="P91" s="20">
        <v>4679.3999999999996</v>
      </c>
      <c r="Q91" s="20">
        <v>0</v>
      </c>
      <c r="R91" s="20">
        <f t="shared" si="1"/>
        <v>6151.2</v>
      </c>
      <c r="S91" s="20">
        <v>-8516.34</v>
      </c>
      <c r="T91" s="20">
        <v>10051.799999999999</v>
      </c>
      <c r="U91" s="20">
        <v>57483.66</v>
      </c>
      <c r="V91" s="68"/>
      <c r="W91" s="68"/>
      <c r="X91" s="68"/>
      <c r="Y91" s="68"/>
      <c r="Z91" s="77" t="s">
        <v>169</v>
      </c>
    </row>
    <row r="92" spans="1:52" s="7" customFormat="1" ht="45" customHeight="1" x14ac:dyDescent="0.2">
      <c r="A92" s="76">
        <v>77</v>
      </c>
      <c r="B92" s="60" t="s">
        <v>263</v>
      </c>
      <c r="C92" s="60"/>
      <c r="D92" s="60"/>
      <c r="E92" s="60"/>
      <c r="F92" s="60" t="s">
        <v>179</v>
      </c>
      <c r="G92" s="66" t="s">
        <v>190</v>
      </c>
      <c r="H92" s="81" t="s">
        <v>278</v>
      </c>
      <c r="I92" s="54">
        <v>51283.44</v>
      </c>
      <c r="J92" s="20">
        <v>-1783.44</v>
      </c>
      <c r="K92" s="55" t="s">
        <v>83</v>
      </c>
      <c r="L92" s="20">
        <v>-1420.66</v>
      </c>
      <c r="M92" s="20">
        <v>3514.5</v>
      </c>
      <c r="N92" s="20">
        <v>544.5</v>
      </c>
      <c r="O92" s="20">
        <v>-1504.8</v>
      </c>
      <c r="P92" s="20">
        <v>3509.56</v>
      </c>
      <c r="Q92" s="20">
        <v>0</v>
      </c>
      <c r="R92" s="20">
        <f t="shared" si="1"/>
        <v>4643.1000000000004</v>
      </c>
      <c r="S92" s="20">
        <v>-4708.8999999999996</v>
      </c>
      <c r="T92" s="20">
        <v>7568.56</v>
      </c>
      <c r="U92" s="20">
        <v>46574.54</v>
      </c>
      <c r="V92" s="68"/>
      <c r="W92" s="68"/>
      <c r="X92" s="68"/>
      <c r="Y92" s="68"/>
      <c r="Z92" s="77" t="s">
        <v>168</v>
      </c>
    </row>
    <row r="93" spans="1:52" s="7" customFormat="1" ht="45" customHeight="1" x14ac:dyDescent="0.2">
      <c r="A93" s="76">
        <v>78</v>
      </c>
      <c r="B93" s="60" t="s">
        <v>78</v>
      </c>
      <c r="C93" s="60"/>
      <c r="D93" s="60"/>
      <c r="E93" s="60"/>
      <c r="F93" s="60" t="s">
        <v>184</v>
      </c>
      <c r="G93" s="66" t="s">
        <v>192</v>
      </c>
      <c r="H93" s="81" t="s">
        <v>278</v>
      </c>
      <c r="I93" s="54">
        <v>171600</v>
      </c>
      <c r="J93" s="20">
        <v>-28768.58</v>
      </c>
      <c r="K93" s="55" t="s">
        <v>83</v>
      </c>
      <c r="L93" s="20">
        <v>-4924.92</v>
      </c>
      <c r="M93" s="20">
        <v>12183.6</v>
      </c>
      <c r="N93" s="20">
        <v>686.4</v>
      </c>
      <c r="O93" s="20">
        <v>-4742.3999999999996</v>
      </c>
      <c r="P93" s="20">
        <v>11060.4</v>
      </c>
      <c r="Q93" s="20">
        <v>-1190.1199999999999</v>
      </c>
      <c r="R93" s="20">
        <f t="shared" si="1"/>
        <v>13072.96</v>
      </c>
      <c r="S93" s="20">
        <v>-39626.019999999997</v>
      </c>
      <c r="T93" s="20">
        <v>23930.400000000001</v>
      </c>
      <c r="U93" s="20">
        <v>131973.98000000001</v>
      </c>
      <c r="V93" s="68"/>
      <c r="W93" s="68"/>
      <c r="X93" s="68"/>
      <c r="Y93" s="68"/>
      <c r="Z93" s="77" t="s">
        <v>168</v>
      </c>
    </row>
    <row r="94" spans="1:52" s="7" customFormat="1" ht="45" customHeight="1" x14ac:dyDescent="0.2">
      <c r="A94" s="76">
        <v>79</v>
      </c>
      <c r="B94" s="60" t="s">
        <v>138</v>
      </c>
      <c r="C94" s="60"/>
      <c r="D94" s="60"/>
      <c r="E94" s="60"/>
      <c r="F94" s="60" t="s">
        <v>182</v>
      </c>
      <c r="G94" s="66" t="s">
        <v>192</v>
      </c>
      <c r="H94" s="81" t="s">
        <v>278</v>
      </c>
      <c r="I94" s="54">
        <v>66000</v>
      </c>
      <c r="J94" s="20">
        <v>-4377.72</v>
      </c>
      <c r="K94" s="55" t="s">
        <v>83</v>
      </c>
      <c r="L94" s="20">
        <v>-1894.2</v>
      </c>
      <c r="M94" s="20">
        <v>4686</v>
      </c>
      <c r="N94" s="20">
        <v>686.4</v>
      </c>
      <c r="O94" s="20">
        <v>-2006.4</v>
      </c>
      <c r="P94" s="20">
        <v>4679.3999999999996</v>
      </c>
      <c r="Q94" s="20">
        <v>-1190.1199999999999</v>
      </c>
      <c r="R94" s="20">
        <f t="shared" si="1"/>
        <v>4961.08</v>
      </c>
      <c r="S94" s="20">
        <v>-9468.44</v>
      </c>
      <c r="T94" s="20">
        <v>10051.799999999999</v>
      </c>
      <c r="U94" s="20">
        <v>56531.56</v>
      </c>
      <c r="V94" s="68"/>
      <c r="W94" s="68"/>
      <c r="X94" s="71"/>
      <c r="Y94" s="68"/>
      <c r="Z94" s="77" t="s">
        <v>169</v>
      </c>
    </row>
    <row r="95" spans="1:52" s="7" customFormat="1" ht="45" customHeight="1" x14ac:dyDescent="0.2">
      <c r="A95" s="76">
        <v>80</v>
      </c>
      <c r="B95" s="60" t="s">
        <v>268</v>
      </c>
      <c r="C95" s="60"/>
      <c r="D95" s="60"/>
      <c r="E95" s="60"/>
      <c r="F95" s="60" t="s">
        <v>179</v>
      </c>
      <c r="G95" s="66" t="s">
        <v>192</v>
      </c>
      <c r="H95" s="81" t="s">
        <v>278</v>
      </c>
      <c r="I95" s="54">
        <v>60293.42</v>
      </c>
      <c r="J95" s="20">
        <v>-3063.26</v>
      </c>
      <c r="K95" s="55" t="s">
        <v>83</v>
      </c>
      <c r="L95" s="20">
        <v>-1657.42</v>
      </c>
      <c r="M95" s="20">
        <v>4100.26</v>
      </c>
      <c r="N95" s="20">
        <v>635.26</v>
      </c>
      <c r="O95" s="20">
        <v>-1755.6</v>
      </c>
      <c r="P95" s="20">
        <v>4094.48</v>
      </c>
      <c r="Q95" s="20">
        <v>0</v>
      </c>
      <c r="R95" s="20">
        <f t="shared" si="1"/>
        <v>5416.9800000000005</v>
      </c>
      <c r="S95" s="20">
        <v>-6476.28</v>
      </c>
      <c r="T95" s="20">
        <v>8830</v>
      </c>
      <c r="U95" s="20">
        <v>53817.14</v>
      </c>
      <c r="V95" s="68"/>
      <c r="W95" s="68"/>
      <c r="X95" s="68"/>
      <c r="Y95" s="68"/>
      <c r="Z95" s="77" t="s">
        <v>168</v>
      </c>
    </row>
    <row r="96" spans="1:52" s="7" customFormat="1" ht="45" customHeight="1" x14ac:dyDescent="0.2">
      <c r="A96" s="76">
        <v>81</v>
      </c>
      <c r="B96" s="60" t="s">
        <v>259</v>
      </c>
      <c r="C96" s="60"/>
      <c r="D96" s="60"/>
      <c r="E96" s="60"/>
      <c r="F96" s="60" t="s">
        <v>179</v>
      </c>
      <c r="G96" s="66" t="s">
        <v>192</v>
      </c>
      <c r="H96" s="81" t="s">
        <v>278</v>
      </c>
      <c r="I96" s="54">
        <v>50926.400000000001</v>
      </c>
      <c r="J96" s="20">
        <v>-1426.4</v>
      </c>
      <c r="K96" s="55" t="s">
        <v>83</v>
      </c>
      <c r="L96" s="20">
        <v>-1420.66</v>
      </c>
      <c r="M96" s="20">
        <v>3514.5</v>
      </c>
      <c r="N96" s="20">
        <v>544.5</v>
      </c>
      <c r="O96" s="20">
        <v>-1504.8</v>
      </c>
      <c r="P96" s="20">
        <v>3509.56</v>
      </c>
      <c r="Q96" s="20">
        <v>-2380.2399999999998</v>
      </c>
      <c r="R96" s="20">
        <f t="shared" si="1"/>
        <v>2262.8600000000006</v>
      </c>
      <c r="S96" s="20">
        <v>-6732.1</v>
      </c>
      <c r="T96" s="20">
        <v>7568.56</v>
      </c>
      <c r="U96" s="20">
        <v>44194.3</v>
      </c>
      <c r="V96" s="68"/>
      <c r="W96" s="68"/>
      <c r="X96" s="68"/>
      <c r="Y96" s="68"/>
      <c r="Z96" s="77" t="s">
        <v>168</v>
      </c>
    </row>
    <row r="97" spans="1:52" s="7" customFormat="1" ht="42.75" customHeight="1" x14ac:dyDescent="0.2">
      <c r="A97" s="76">
        <v>82</v>
      </c>
      <c r="B97" s="60" t="s">
        <v>151</v>
      </c>
      <c r="C97" s="60"/>
      <c r="D97" s="60"/>
      <c r="E97" s="60"/>
      <c r="F97" s="60" t="s">
        <v>179</v>
      </c>
      <c r="G97" s="66" t="s">
        <v>192</v>
      </c>
      <c r="H97" s="81" t="s">
        <v>278</v>
      </c>
      <c r="I97" s="54">
        <v>66000</v>
      </c>
      <c r="J97" s="20">
        <v>-4615.74</v>
      </c>
      <c r="K97" s="55" t="s">
        <v>83</v>
      </c>
      <c r="L97" s="20">
        <v>-1894.2</v>
      </c>
      <c r="M97" s="20">
        <v>4686</v>
      </c>
      <c r="N97" s="20">
        <v>686.4</v>
      </c>
      <c r="O97" s="20">
        <v>-2006.4</v>
      </c>
      <c r="P97" s="20">
        <v>4679.3999999999996</v>
      </c>
      <c r="Q97" s="20">
        <v>0</v>
      </c>
      <c r="R97" s="20">
        <f t="shared" si="1"/>
        <v>6151.2</v>
      </c>
      <c r="S97" s="20">
        <v>-8516.34</v>
      </c>
      <c r="T97" s="20">
        <v>10051.799999999999</v>
      </c>
      <c r="U97" s="20">
        <v>57483.66</v>
      </c>
      <c r="V97" s="68"/>
      <c r="W97" s="68"/>
      <c r="X97" s="68"/>
      <c r="Y97" s="68"/>
      <c r="Z97" s="77" t="s">
        <v>169</v>
      </c>
    </row>
    <row r="98" spans="1:52" s="7" customFormat="1" ht="45" customHeight="1" x14ac:dyDescent="0.2">
      <c r="A98" s="76">
        <v>83</v>
      </c>
      <c r="B98" s="60" t="s">
        <v>178</v>
      </c>
      <c r="C98" s="60"/>
      <c r="D98" s="60"/>
      <c r="E98" s="60"/>
      <c r="F98" s="60" t="s">
        <v>179</v>
      </c>
      <c r="G98" s="66" t="s">
        <v>180</v>
      </c>
      <c r="H98" s="81" t="s">
        <v>278</v>
      </c>
      <c r="I98" s="67">
        <v>46200</v>
      </c>
      <c r="J98" s="20">
        <v>-1317.7</v>
      </c>
      <c r="K98" s="55" t="s">
        <v>83</v>
      </c>
      <c r="L98" s="20">
        <v>-1325.94</v>
      </c>
      <c r="M98" s="20">
        <v>3280.2</v>
      </c>
      <c r="N98" s="20">
        <v>508.2</v>
      </c>
      <c r="O98" s="20">
        <v>-1404.48</v>
      </c>
      <c r="P98" s="20">
        <v>3275.58</v>
      </c>
      <c r="Q98" s="20">
        <v>0</v>
      </c>
      <c r="R98" s="20">
        <f t="shared" si="1"/>
        <v>4333.5599999999995</v>
      </c>
      <c r="S98" s="20">
        <v>-4048.12</v>
      </c>
      <c r="T98" s="20">
        <v>7063.98</v>
      </c>
      <c r="U98" s="20">
        <v>42151.88</v>
      </c>
      <c r="V98" s="68"/>
      <c r="W98" s="68"/>
      <c r="X98" s="69"/>
      <c r="Y98" s="68"/>
      <c r="Z98" s="77" t="s">
        <v>168</v>
      </c>
    </row>
    <row r="99" spans="1:52" s="7" customFormat="1" ht="44.25" customHeight="1" x14ac:dyDescent="0.2">
      <c r="A99" s="76">
        <v>84</v>
      </c>
      <c r="B99" s="60" t="s">
        <v>251</v>
      </c>
      <c r="C99" s="60"/>
      <c r="D99" s="60"/>
      <c r="E99" s="60"/>
      <c r="F99" s="60" t="s">
        <v>191</v>
      </c>
      <c r="G99" s="66" t="s">
        <v>192</v>
      </c>
      <c r="H99" s="81" t="s">
        <v>278</v>
      </c>
      <c r="I99" s="67">
        <v>36973.599999999999</v>
      </c>
      <c r="J99" s="20">
        <v>-13.6</v>
      </c>
      <c r="K99" s="55" t="s">
        <v>83</v>
      </c>
      <c r="L99" s="20">
        <v>-1060.76</v>
      </c>
      <c r="M99" s="20">
        <v>2624.16</v>
      </c>
      <c r="N99" s="20">
        <v>406.56</v>
      </c>
      <c r="O99" s="20">
        <v>-1123.58</v>
      </c>
      <c r="P99" s="20">
        <v>2620.46</v>
      </c>
      <c r="Q99" s="20">
        <v>0</v>
      </c>
      <c r="R99" s="20">
        <f t="shared" si="1"/>
        <v>3466.84</v>
      </c>
      <c r="S99" s="20">
        <v>-2197.94</v>
      </c>
      <c r="T99" s="20">
        <v>5651.18</v>
      </c>
      <c r="U99" s="20">
        <v>34775.660000000003</v>
      </c>
      <c r="V99" s="68"/>
      <c r="W99" s="68"/>
      <c r="X99" s="68"/>
      <c r="Y99" s="68"/>
      <c r="Z99" s="77" t="s">
        <v>168</v>
      </c>
    </row>
    <row r="100" spans="1:52" s="7" customFormat="1" ht="45" customHeight="1" x14ac:dyDescent="0.2">
      <c r="A100" s="76">
        <v>85</v>
      </c>
      <c r="B100" s="60" t="s">
        <v>110</v>
      </c>
      <c r="C100" s="60"/>
      <c r="D100" s="60"/>
      <c r="E100" s="60"/>
      <c r="F100" s="60" t="s">
        <v>182</v>
      </c>
      <c r="G100" s="66" t="s">
        <v>206</v>
      </c>
      <c r="H100" s="81" t="s">
        <v>278</v>
      </c>
      <c r="I100" s="54">
        <v>75000</v>
      </c>
      <c r="J100" s="20">
        <v>-6071.34</v>
      </c>
      <c r="K100" s="55" t="s">
        <v>83</v>
      </c>
      <c r="L100" s="20">
        <v>-2152.5</v>
      </c>
      <c r="M100" s="20">
        <v>5325</v>
      </c>
      <c r="N100" s="20">
        <v>686.4</v>
      </c>
      <c r="O100" s="20">
        <v>-2280</v>
      </c>
      <c r="P100" s="20">
        <v>5317.5</v>
      </c>
      <c r="Q100" s="20">
        <v>-1190.1199999999999</v>
      </c>
      <c r="R100" s="20">
        <f t="shared" si="1"/>
        <v>5706.28</v>
      </c>
      <c r="S100" s="20">
        <v>-11693.96</v>
      </c>
      <c r="T100" s="20">
        <v>11328.9</v>
      </c>
      <c r="U100" s="20">
        <v>63306.04</v>
      </c>
      <c r="V100" s="68"/>
      <c r="W100" s="68"/>
      <c r="X100" s="68"/>
      <c r="Y100" s="68"/>
      <c r="Z100" s="77" t="s">
        <v>168</v>
      </c>
    </row>
    <row r="101" spans="1:52" s="7" customFormat="1" ht="45" customHeight="1" x14ac:dyDescent="0.2">
      <c r="A101" s="76">
        <v>86</v>
      </c>
      <c r="B101" s="60" t="s">
        <v>88</v>
      </c>
      <c r="C101" s="60"/>
      <c r="D101" s="60"/>
      <c r="E101" s="60"/>
      <c r="F101" s="60" t="s">
        <v>182</v>
      </c>
      <c r="G101" s="66" t="s">
        <v>206</v>
      </c>
      <c r="H101" s="81" t="s">
        <v>278</v>
      </c>
      <c r="I101" s="54">
        <v>82500</v>
      </c>
      <c r="J101" s="20">
        <v>-7989</v>
      </c>
      <c r="K101" s="55" t="s">
        <v>83</v>
      </c>
      <c r="L101" s="20">
        <v>-2367.7600000000002</v>
      </c>
      <c r="M101" s="20">
        <v>5857.5</v>
      </c>
      <c r="N101" s="20">
        <v>686.4</v>
      </c>
      <c r="O101" s="20">
        <v>-2508</v>
      </c>
      <c r="P101" s="20">
        <v>5849.26</v>
      </c>
      <c r="Q101" s="20">
        <v>0</v>
      </c>
      <c r="R101" s="20">
        <f t="shared" si="1"/>
        <v>7517.4</v>
      </c>
      <c r="S101" s="20">
        <v>-17450.599999999999</v>
      </c>
      <c r="T101" s="20">
        <v>12393.16</v>
      </c>
      <c r="U101" s="20">
        <v>65049.4</v>
      </c>
      <c r="V101" s="68"/>
      <c r="W101" s="68"/>
      <c r="X101" s="68"/>
      <c r="Y101" s="68"/>
      <c r="Z101" s="77" t="s">
        <v>168</v>
      </c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</row>
    <row r="102" spans="1:52" s="7" customFormat="1" ht="45" customHeight="1" x14ac:dyDescent="0.2">
      <c r="A102" s="76">
        <v>87</v>
      </c>
      <c r="B102" s="60" t="s">
        <v>98</v>
      </c>
      <c r="C102" s="60"/>
      <c r="D102" s="60"/>
      <c r="E102" s="60"/>
      <c r="F102" s="60" t="s">
        <v>182</v>
      </c>
      <c r="G102" s="66" t="s">
        <v>206</v>
      </c>
      <c r="H102" s="81" t="s">
        <v>278</v>
      </c>
      <c r="I102" s="54">
        <v>72600</v>
      </c>
      <c r="J102" s="20">
        <v>-5857.72</v>
      </c>
      <c r="K102" s="55" t="s">
        <v>83</v>
      </c>
      <c r="L102" s="20">
        <v>-2083.62</v>
      </c>
      <c r="M102" s="20">
        <v>5154.6000000000004</v>
      </c>
      <c r="N102" s="20">
        <v>686.4</v>
      </c>
      <c r="O102" s="20">
        <v>-2207.04</v>
      </c>
      <c r="P102" s="20">
        <v>5147.34</v>
      </c>
      <c r="Q102" s="20">
        <v>0</v>
      </c>
      <c r="R102" s="20">
        <f t="shared" si="1"/>
        <v>6697.68</v>
      </c>
      <c r="S102" s="20">
        <v>-10148.379999999999</v>
      </c>
      <c r="T102" s="20">
        <v>10988.34</v>
      </c>
      <c r="U102" s="20">
        <v>62451.62</v>
      </c>
      <c r="V102" s="68"/>
      <c r="W102" s="68"/>
      <c r="X102" s="68"/>
      <c r="Y102" s="68"/>
      <c r="Z102" s="77" t="s">
        <v>168</v>
      </c>
    </row>
    <row r="103" spans="1:52" s="7" customFormat="1" ht="45" customHeight="1" x14ac:dyDescent="0.2">
      <c r="A103" s="76">
        <v>88</v>
      </c>
      <c r="B103" s="60" t="s">
        <v>104</v>
      </c>
      <c r="C103" s="60"/>
      <c r="D103" s="60"/>
      <c r="E103" s="60"/>
      <c r="F103" s="60" t="s">
        <v>179</v>
      </c>
      <c r="G103" s="66" t="s">
        <v>206</v>
      </c>
      <c r="H103" s="81" t="s">
        <v>278</v>
      </c>
      <c r="I103" s="54">
        <v>66000</v>
      </c>
      <c r="J103" s="20">
        <v>-4377.72</v>
      </c>
      <c r="K103" s="55" t="s">
        <v>83</v>
      </c>
      <c r="L103" s="20">
        <v>-1894.2</v>
      </c>
      <c r="M103" s="20">
        <v>4686</v>
      </c>
      <c r="N103" s="20">
        <v>686.4</v>
      </c>
      <c r="O103" s="20">
        <v>-2006.4</v>
      </c>
      <c r="P103" s="20">
        <v>4679.3999999999996</v>
      </c>
      <c r="Q103" s="20">
        <v>-1190.1199999999999</v>
      </c>
      <c r="R103" s="20">
        <f t="shared" si="1"/>
        <v>4961.08</v>
      </c>
      <c r="S103" s="20">
        <v>-11761.36</v>
      </c>
      <c r="T103" s="20">
        <v>10051.799999999999</v>
      </c>
      <c r="U103" s="20">
        <v>54238.64</v>
      </c>
      <c r="V103" s="68"/>
      <c r="W103" s="68"/>
      <c r="X103" s="68"/>
      <c r="Y103" s="68"/>
      <c r="Z103" s="77" t="s">
        <v>168</v>
      </c>
    </row>
    <row r="104" spans="1:52" s="7" customFormat="1" ht="45" customHeight="1" x14ac:dyDescent="0.2">
      <c r="A104" s="76">
        <v>89</v>
      </c>
      <c r="B104" s="60" t="s">
        <v>260</v>
      </c>
      <c r="C104" s="60"/>
      <c r="D104" s="60"/>
      <c r="E104" s="60"/>
      <c r="F104" s="60" t="s">
        <v>191</v>
      </c>
      <c r="G104" s="66" t="s">
        <v>206</v>
      </c>
      <c r="H104" s="81" t="s">
        <v>278</v>
      </c>
      <c r="I104" s="54">
        <v>39986.199999999997</v>
      </c>
      <c r="J104" s="20">
        <v>-386.2</v>
      </c>
      <c r="K104" s="55" t="s">
        <v>83</v>
      </c>
      <c r="L104" s="20">
        <v>-1136.52</v>
      </c>
      <c r="M104" s="20">
        <v>2811.6</v>
      </c>
      <c r="N104" s="20">
        <v>435.6</v>
      </c>
      <c r="O104" s="20">
        <v>-1203.8399999999999</v>
      </c>
      <c r="P104" s="20">
        <v>2807.64</v>
      </c>
      <c r="Q104" s="20">
        <v>0</v>
      </c>
      <c r="R104" s="20">
        <f t="shared" si="1"/>
        <v>3714.4799999999996</v>
      </c>
      <c r="S104" s="20">
        <v>-2726.56</v>
      </c>
      <c r="T104" s="20">
        <v>6054.84</v>
      </c>
      <c r="U104" s="20">
        <v>37259.64</v>
      </c>
      <c r="V104" s="68"/>
      <c r="W104" s="68"/>
      <c r="X104" s="68"/>
      <c r="Y104" s="68"/>
      <c r="Z104" s="77" t="s">
        <v>168</v>
      </c>
    </row>
    <row r="105" spans="1:52" s="7" customFormat="1" ht="45" customHeight="1" x14ac:dyDescent="0.2">
      <c r="A105" s="76">
        <v>90</v>
      </c>
      <c r="B105" s="60" t="s">
        <v>167</v>
      </c>
      <c r="C105" s="60"/>
      <c r="D105" s="60"/>
      <c r="E105" s="60"/>
      <c r="F105" s="60" t="s">
        <v>194</v>
      </c>
      <c r="G105" s="66" t="s">
        <v>250</v>
      </c>
      <c r="H105" s="81" t="s">
        <v>278</v>
      </c>
      <c r="I105" s="54">
        <v>247500</v>
      </c>
      <c r="J105" s="20">
        <v>-47496.52</v>
      </c>
      <c r="K105" s="55" t="s">
        <v>83</v>
      </c>
      <c r="L105" s="20">
        <v>-7103.26</v>
      </c>
      <c r="M105" s="20">
        <v>17572.5</v>
      </c>
      <c r="N105" s="20">
        <v>686.4</v>
      </c>
      <c r="O105" s="20">
        <v>-4742.3999999999996</v>
      </c>
      <c r="P105" s="20">
        <v>11060.4</v>
      </c>
      <c r="Q105" s="20">
        <v>0</v>
      </c>
      <c r="R105" s="20">
        <f t="shared" si="1"/>
        <v>17473.64</v>
      </c>
      <c r="S105" s="20">
        <v>-59342.18</v>
      </c>
      <c r="T105" s="20">
        <v>29319.3</v>
      </c>
      <c r="U105" s="20">
        <v>188157.82</v>
      </c>
      <c r="V105" s="68"/>
      <c r="W105" s="68"/>
      <c r="X105" s="68"/>
      <c r="Y105" s="68"/>
      <c r="Z105" s="77" t="s">
        <v>168</v>
      </c>
    </row>
    <row r="106" spans="1:52" s="7" customFormat="1" ht="45" customHeight="1" x14ac:dyDescent="0.2">
      <c r="A106" s="76">
        <v>91</v>
      </c>
      <c r="B106" s="60" t="s">
        <v>29</v>
      </c>
      <c r="C106" s="60"/>
      <c r="D106" s="60"/>
      <c r="E106" s="60"/>
      <c r="F106" s="60" t="s">
        <v>184</v>
      </c>
      <c r="G106" s="66" t="s">
        <v>183</v>
      </c>
      <c r="H106" s="81" t="s">
        <v>278</v>
      </c>
      <c r="I106" s="67">
        <v>112200</v>
      </c>
      <c r="J106" s="20">
        <v>-14975.18</v>
      </c>
      <c r="K106" s="55" t="s">
        <v>83</v>
      </c>
      <c r="L106" s="20">
        <v>-3220.14</v>
      </c>
      <c r="M106" s="20">
        <v>7966.2</v>
      </c>
      <c r="N106" s="20">
        <v>686.4</v>
      </c>
      <c r="O106" s="20">
        <v>-3410.88</v>
      </c>
      <c r="P106" s="20">
        <v>7954.98</v>
      </c>
      <c r="Q106" s="20">
        <v>0</v>
      </c>
      <c r="R106" s="20">
        <f t="shared" si="1"/>
        <v>9976.5599999999977</v>
      </c>
      <c r="S106" s="20">
        <v>-21606.2</v>
      </c>
      <c r="T106" s="20">
        <v>16607.580000000002</v>
      </c>
      <c r="U106" s="20">
        <v>90593.8</v>
      </c>
      <c r="V106" s="68"/>
      <c r="W106" s="68"/>
      <c r="X106" s="68"/>
      <c r="Y106" s="68"/>
      <c r="Z106" s="77" t="s">
        <v>169</v>
      </c>
    </row>
    <row r="107" spans="1:52" s="7" customFormat="1" ht="45" customHeight="1" x14ac:dyDescent="0.2">
      <c r="A107" s="76">
        <v>92</v>
      </c>
      <c r="B107" s="60" t="s">
        <v>59</v>
      </c>
      <c r="C107" s="60"/>
      <c r="D107" s="60"/>
      <c r="E107" s="60"/>
      <c r="F107" s="60" t="s">
        <v>182</v>
      </c>
      <c r="G107" s="66" t="s">
        <v>183</v>
      </c>
      <c r="H107" s="81" t="s">
        <v>278</v>
      </c>
      <c r="I107" s="67">
        <v>80000</v>
      </c>
      <c r="J107" s="20">
        <v>-7400.94</v>
      </c>
      <c r="K107" s="55" t="s">
        <v>83</v>
      </c>
      <c r="L107" s="20">
        <v>-2296</v>
      </c>
      <c r="M107" s="20">
        <v>5680</v>
      </c>
      <c r="N107" s="20">
        <v>686.4</v>
      </c>
      <c r="O107" s="20">
        <v>-2432</v>
      </c>
      <c r="P107" s="20">
        <v>5672</v>
      </c>
      <c r="Q107" s="20">
        <v>0</v>
      </c>
      <c r="R107" s="20">
        <f t="shared" si="1"/>
        <v>7310.4</v>
      </c>
      <c r="S107" s="20">
        <v>-12128.94</v>
      </c>
      <c r="T107" s="20">
        <v>12038.4</v>
      </c>
      <c r="U107" s="20">
        <v>67871.06</v>
      </c>
      <c r="V107" s="68"/>
      <c r="W107" s="68"/>
      <c r="X107" s="68"/>
      <c r="Y107" s="68"/>
      <c r="Z107" s="77" t="s">
        <v>169</v>
      </c>
    </row>
    <row r="108" spans="1:52" s="7" customFormat="1" ht="45" customHeight="1" x14ac:dyDescent="0.2">
      <c r="A108" s="76">
        <v>93</v>
      </c>
      <c r="B108" s="60" t="s">
        <v>120</v>
      </c>
      <c r="C108" s="60"/>
      <c r="D108" s="60"/>
      <c r="E108" s="60"/>
      <c r="F108" s="60" t="s">
        <v>182</v>
      </c>
      <c r="G108" s="66" t="s">
        <v>183</v>
      </c>
      <c r="H108" s="81" t="s">
        <v>278</v>
      </c>
      <c r="I108" s="54">
        <v>102000</v>
      </c>
      <c r="J108" s="20">
        <v>-12575.9</v>
      </c>
      <c r="K108" s="55" t="s">
        <v>83</v>
      </c>
      <c r="L108" s="20">
        <v>-2927.4</v>
      </c>
      <c r="M108" s="20">
        <v>7242</v>
      </c>
      <c r="N108" s="20">
        <v>686.4</v>
      </c>
      <c r="O108" s="20">
        <v>-3100.8</v>
      </c>
      <c r="P108" s="20">
        <v>7231.8</v>
      </c>
      <c r="Q108" s="20">
        <v>0</v>
      </c>
      <c r="R108" s="20">
        <f t="shared" si="1"/>
        <v>9132</v>
      </c>
      <c r="S108" s="20">
        <v>-18604.099999999999</v>
      </c>
      <c r="T108" s="20">
        <v>15160.2</v>
      </c>
      <c r="U108" s="20">
        <v>83395.899999999994</v>
      </c>
      <c r="V108" s="68"/>
      <c r="W108" s="68"/>
      <c r="X108" s="68"/>
      <c r="Y108" s="68"/>
      <c r="Z108" s="77" t="s">
        <v>168</v>
      </c>
    </row>
    <row r="109" spans="1:52" s="7" customFormat="1" ht="45" customHeight="1" x14ac:dyDescent="0.2">
      <c r="A109" s="76">
        <v>94</v>
      </c>
      <c r="B109" s="60" t="s">
        <v>74</v>
      </c>
      <c r="C109" s="60"/>
      <c r="D109" s="60"/>
      <c r="E109" s="60"/>
      <c r="F109" s="60" t="s">
        <v>179</v>
      </c>
      <c r="G109" s="66" t="s">
        <v>183</v>
      </c>
      <c r="H109" s="81" t="s">
        <v>278</v>
      </c>
      <c r="I109" s="54">
        <v>48000</v>
      </c>
      <c r="J109" s="20">
        <v>-1571.74</v>
      </c>
      <c r="K109" s="55" t="s">
        <v>83</v>
      </c>
      <c r="L109" s="20">
        <v>-1377.6</v>
      </c>
      <c r="M109" s="20">
        <v>3408</v>
      </c>
      <c r="N109" s="20">
        <v>528</v>
      </c>
      <c r="O109" s="20">
        <v>-1459.2</v>
      </c>
      <c r="P109" s="20">
        <v>3403.2</v>
      </c>
      <c r="Q109" s="20">
        <v>0</v>
      </c>
      <c r="R109" s="20">
        <f t="shared" si="1"/>
        <v>4502.3999999999996</v>
      </c>
      <c r="S109" s="20">
        <v>-4408.54</v>
      </c>
      <c r="T109" s="20">
        <v>7339.2</v>
      </c>
      <c r="U109" s="20">
        <v>43591.46</v>
      </c>
      <c r="V109" s="68"/>
      <c r="W109" s="68"/>
      <c r="X109" s="68"/>
      <c r="Y109" s="68"/>
      <c r="Z109" s="77" t="s">
        <v>168</v>
      </c>
    </row>
    <row r="110" spans="1:52" s="7" customFormat="1" ht="45" customHeight="1" x14ac:dyDescent="0.2">
      <c r="A110" s="76">
        <v>95</v>
      </c>
      <c r="B110" s="60" t="s">
        <v>165</v>
      </c>
      <c r="C110" s="60"/>
      <c r="D110" s="60"/>
      <c r="E110" s="60"/>
      <c r="F110" s="60" t="s">
        <v>184</v>
      </c>
      <c r="G110" s="66" t="s">
        <v>220</v>
      </c>
      <c r="H110" s="81" t="s">
        <v>278</v>
      </c>
      <c r="I110" s="54">
        <v>138600</v>
      </c>
      <c r="J110" s="20">
        <v>-20887.599999999999</v>
      </c>
      <c r="K110" s="55" t="s">
        <v>83</v>
      </c>
      <c r="L110" s="20">
        <v>-3977.82</v>
      </c>
      <c r="M110" s="20">
        <v>9840.6</v>
      </c>
      <c r="N110" s="20">
        <v>686.4</v>
      </c>
      <c r="O110" s="20">
        <v>-4213.4399999999996</v>
      </c>
      <c r="P110" s="20">
        <v>9826.74</v>
      </c>
      <c r="Q110" s="20">
        <v>-1190.1199999999999</v>
      </c>
      <c r="R110" s="20">
        <f t="shared" si="1"/>
        <v>10972.36</v>
      </c>
      <c r="S110" s="20">
        <v>-30268.98</v>
      </c>
      <c r="T110" s="20">
        <v>20353.740000000002</v>
      </c>
      <c r="U110" s="20">
        <v>108331.02</v>
      </c>
      <c r="V110" s="68"/>
      <c r="W110" s="68"/>
      <c r="X110" s="68"/>
      <c r="Y110" s="68"/>
      <c r="Z110" s="77" t="s">
        <v>168</v>
      </c>
    </row>
    <row r="111" spans="1:52" s="7" customFormat="1" ht="61.5" customHeight="1" x14ac:dyDescent="0.2">
      <c r="A111" s="76">
        <v>96</v>
      </c>
      <c r="B111" s="60" t="s">
        <v>123</v>
      </c>
      <c r="C111" s="60"/>
      <c r="D111" s="60"/>
      <c r="E111" s="60"/>
      <c r="F111" s="60" t="s">
        <v>182</v>
      </c>
      <c r="G111" s="66" t="s">
        <v>220</v>
      </c>
      <c r="H111" s="81" t="s">
        <v>278</v>
      </c>
      <c r="I111" s="54">
        <v>72600</v>
      </c>
      <c r="J111" s="20">
        <v>-5619.7</v>
      </c>
      <c r="K111" s="55" t="s">
        <v>83</v>
      </c>
      <c r="L111" s="20">
        <v>-2083.62</v>
      </c>
      <c r="M111" s="20">
        <v>5154.6000000000004</v>
      </c>
      <c r="N111" s="20">
        <v>686.4</v>
      </c>
      <c r="O111" s="20">
        <v>-2207.04</v>
      </c>
      <c r="P111" s="20">
        <v>5147.34</v>
      </c>
      <c r="Q111" s="20">
        <v>-1190.1199999999999</v>
      </c>
      <c r="R111" s="20">
        <f t="shared" si="1"/>
        <v>5507.56</v>
      </c>
      <c r="S111" s="20">
        <v>-11100.48</v>
      </c>
      <c r="T111" s="20">
        <v>10988.34</v>
      </c>
      <c r="U111" s="20">
        <v>61499.519999999997</v>
      </c>
      <c r="V111" s="68"/>
      <c r="W111" s="68"/>
      <c r="X111" s="68"/>
      <c r="Y111" s="68"/>
      <c r="Z111" s="77" t="s">
        <v>168</v>
      </c>
    </row>
    <row r="112" spans="1:52" s="7" customFormat="1" ht="45" customHeight="1" x14ac:dyDescent="0.2">
      <c r="A112" s="76">
        <v>97</v>
      </c>
      <c r="B112" s="60" t="s">
        <v>97</v>
      </c>
      <c r="C112" s="60"/>
      <c r="D112" s="60"/>
      <c r="E112" s="60"/>
      <c r="F112" s="60" t="s">
        <v>179</v>
      </c>
      <c r="G112" s="66" t="s">
        <v>220</v>
      </c>
      <c r="H112" s="81" t="s">
        <v>278</v>
      </c>
      <c r="I112" s="54">
        <v>60390</v>
      </c>
      <c r="J112" s="20">
        <v>-3560.04</v>
      </c>
      <c r="K112" s="55" t="s">
        <v>83</v>
      </c>
      <c r="L112" s="20">
        <v>-1733.2</v>
      </c>
      <c r="M112" s="20">
        <v>4287.7</v>
      </c>
      <c r="N112" s="20">
        <v>664.3</v>
      </c>
      <c r="O112" s="20">
        <v>-1835.86</v>
      </c>
      <c r="P112" s="20">
        <v>4281.66</v>
      </c>
      <c r="Q112" s="20">
        <v>0</v>
      </c>
      <c r="R112" s="20">
        <f t="shared" si="1"/>
        <v>5664.6</v>
      </c>
      <c r="S112" s="20">
        <v>-7129.1</v>
      </c>
      <c r="T112" s="20">
        <v>9233.66</v>
      </c>
      <c r="U112" s="20">
        <v>53260.9</v>
      </c>
      <c r="V112" s="68"/>
      <c r="W112" s="68"/>
      <c r="X112" s="68"/>
      <c r="Y112" s="68"/>
      <c r="Z112" s="77" t="s">
        <v>168</v>
      </c>
    </row>
    <row r="113" spans="1:52" s="7" customFormat="1" ht="45" customHeight="1" x14ac:dyDescent="0.2">
      <c r="A113" s="76">
        <v>98</v>
      </c>
      <c r="B113" s="60" t="s">
        <v>82</v>
      </c>
      <c r="C113" s="60"/>
      <c r="D113" s="60"/>
      <c r="E113" s="60"/>
      <c r="F113" s="60" t="s">
        <v>184</v>
      </c>
      <c r="G113" s="66" t="s">
        <v>219</v>
      </c>
      <c r="H113" s="81" t="s">
        <v>278</v>
      </c>
      <c r="I113" s="54">
        <v>99000</v>
      </c>
      <c r="J113" s="20">
        <v>-11870.22</v>
      </c>
      <c r="K113" s="55" t="s">
        <v>83</v>
      </c>
      <c r="L113" s="20">
        <v>-2841.3</v>
      </c>
      <c r="M113" s="20">
        <v>7029</v>
      </c>
      <c r="N113" s="20">
        <v>686.4</v>
      </c>
      <c r="O113" s="20">
        <v>-3009.6</v>
      </c>
      <c r="P113" s="20">
        <v>7019.1</v>
      </c>
      <c r="Q113" s="20">
        <v>0</v>
      </c>
      <c r="R113" s="20">
        <f t="shared" si="1"/>
        <v>8883.6</v>
      </c>
      <c r="S113" s="20">
        <v>-17721.12</v>
      </c>
      <c r="T113" s="20">
        <v>14734.5</v>
      </c>
      <c r="U113" s="20">
        <v>81278.880000000005</v>
      </c>
      <c r="V113" s="68"/>
      <c r="W113" s="68"/>
      <c r="X113" s="68"/>
      <c r="Y113" s="68"/>
      <c r="Z113" s="77" t="s">
        <v>169</v>
      </c>
    </row>
    <row r="114" spans="1:52" s="7" customFormat="1" ht="45" customHeight="1" x14ac:dyDescent="0.2">
      <c r="A114" s="76">
        <v>99</v>
      </c>
      <c r="B114" s="83" t="s">
        <v>173</v>
      </c>
      <c r="C114" s="60"/>
      <c r="D114" s="60"/>
      <c r="E114" s="60"/>
      <c r="F114" s="60" t="s">
        <v>182</v>
      </c>
      <c r="G114" s="66" t="s">
        <v>219</v>
      </c>
      <c r="H114" s="81" t="s">
        <v>278</v>
      </c>
      <c r="I114" s="54">
        <v>86790</v>
      </c>
      <c r="J114" s="20">
        <v>-8998.1200000000008</v>
      </c>
      <c r="K114" s="55" t="s">
        <v>83</v>
      </c>
      <c r="L114" s="20">
        <v>-2490.88</v>
      </c>
      <c r="M114" s="20">
        <v>6162.1</v>
      </c>
      <c r="N114" s="20">
        <v>686.4</v>
      </c>
      <c r="O114" s="20">
        <v>-2638.42</v>
      </c>
      <c r="P114" s="20">
        <v>6153.42</v>
      </c>
      <c r="Q114" s="20">
        <v>0</v>
      </c>
      <c r="R114" s="20">
        <f t="shared" si="1"/>
        <v>7872.62</v>
      </c>
      <c r="S114" s="20">
        <v>-14127.42</v>
      </c>
      <c r="T114" s="20">
        <v>13001.92</v>
      </c>
      <c r="U114" s="20">
        <v>72662.58</v>
      </c>
      <c r="V114" s="68"/>
      <c r="W114" s="68"/>
      <c r="X114" s="68"/>
      <c r="Y114" s="68"/>
      <c r="Z114" s="77" t="s">
        <v>168</v>
      </c>
    </row>
    <row r="115" spans="1:52" s="7" customFormat="1" ht="45" customHeight="1" x14ac:dyDescent="0.2">
      <c r="A115" s="76">
        <v>100</v>
      </c>
      <c r="B115" s="60" t="s">
        <v>87</v>
      </c>
      <c r="C115" s="60"/>
      <c r="D115" s="60"/>
      <c r="E115" s="60"/>
      <c r="F115" s="60" t="s">
        <v>179</v>
      </c>
      <c r="G115" s="66" t="s">
        <v>219</v>
      </c>
      <c r="H115" s="81" t="s">
        <v>278</v>
      </c>
      <c r="I115" s="54">
        <v>62040</v>
      </c>
      <c r="J115" s="20">
        <v>-3870.54</v>
      </c>
      <c r="K115" s="55" t="s">
        <v>83</v>
      </c>
      <c r="L115" s="20">
        <v>-1780.54</v>
      </c>
      <c r="M115" s="20">
        <v>4404.84</v>
      </c>
      <c r="N115" s="20">
        <v>682.44</v>
      </c>
      <c r="O115" s="20">
        <v>-1886.02</v>
      </c>
      <c r="P115" s="20">
        <v>4398.6400000000003</v>
      </c>
      <c r="Q115" s="20">
        <v>0</v>
      </c>
      <c r="R115" s="20">
        <f t="shared" si="1"/>
        <v>5819.3600000000006</v>
      </c>
      <c r="S115" s="20">
        <v>-7537.1</v>
      </c>
      <c r="T115" s="20">
        <v>9485.92</v>
      </c>
      <c r="U115" s="20">
        <v>54502.9</v>
      </c>
      <c r="V115" s="68"/>
      <c r="W115" s="68"/>
      <c r="X115" s="68"/>
      <c r="Y115" s="68"/>
      <c r="Z115" s="77" t="s">
        <v>168</v>
      </c>
    </row>
    <row r="116" spans="1:52" s="7" customFormat="1" ht="45" customHeight="1" x14ac:dyDescent="0.2">
      <c r="A116" s="76">
        <v>101</v>
      </c>
      <c r="B116" s="60" t="s">
        <v>162</v>
      </c>
      <c r="C116" s="60"/>
      <c r="D116" s="60"/>
      <c r="E116" s="60"/>
      <c r="F116" s="60" t="s">
        <v>184</v>
      </c>
      <c r="G116" s="66" t="s">
        <v>247</v>
      </c>
      <c r="H116" s="81" t="s">
        <v>278</v>
      </c>
      <c r="I116" s="54">
        <v>181500</v>
      </c>
      <c r="J116" s="20">
        <v>-31470.080000000002</v>
      </c>
      <c r="K116" s="55" t="s">
        <v>83</v>
      </c>
      <c r="L116" s="20">
        <v>-5209.0600000000004</v>
      </c>
      <c r="M116" s="20">
        <v>12886.5</v>
      </c>
      <c r="N116" s="20">
        <v>686.4</v>
      </c>
      <c r="O116" s="20">
        <v>-4742.3999999999996</v>
      </c>
      <c r="P116" s="20">
        <v>11060.4</v>
      </c>
      <c r="Q116" s="20">
        <v>0</v>
      </c>
      <c r="R116" s="20">
        <f t="shared" si="1"/>
        <v>14681.84</v>
      </c>
      <c r="S116" s="20">
        <v>-43504</v>
      </c>
      <c r="T116" s="20">
        <v>24633.3</v>
      </c>
      <c r="U116" s="20">
        <v>137996</v>
      </c>
      <c r="V116" s="68"/>
      <c r="W116" s="68"/>
      <c r="X116" s="68"/>
      <c r="Y116" s="68"/>
      <c r="Z116" s="77" t="s">
        <v>168</v>
      </c>
    </row>
    <row r="117" spans="1:52" s="7" customFormat="1" ht="45" customHeight="1" x14ac:dyDescent="0.2">
      <c r="A117" s="76">
        <v>102</v>
      </c>
      <c r="B117" s="60" t="s">
        <v>164</v>
      </c>
      <c r="C117" s="60"/>
      <c r="D117" s="60"/>
      <c r="E117" s="60"/>
      <c r="F117" s="60" t="s">
        <v>182</v>
      </c>
      <c r="G117" s="66" t="s">
        <v>247</v>
      </c>
      <c r="H117" s="81" t="s">
        <v>278</v>
      </c>
      <c r="I117" s="54">
        <v>99000</v>
      </c>
      <c r="J117" s="20">
        <v>-11870.22</v>
      </c>
      <c r="K117" s="55" t="s">
        <v>83</v>
      </c>
      <c r="L117" s="20">
        <v>-2841.3</v>
      </c>
      <c r="M117" s="20">
        <v>7029</v>
      </c>
      <c r="N117" s="20">
        <v>686.4</v>
      </c>
      <c r="O117" s="20">
        <v>-3009.6</v>
      </c>
      <c r="P117" s="20">
        <v>7019.1</v>
      </c>
      <c r="Q117" s="20">
        <v>0</v>
      </c>
      <c r="R117" s="20">
        <f t="shared" si="1"/>
        <v>8883.6</v>
      </c>
      <c r="S117" s="20">
        <v>-17721.12</v>
      </c>
      <c r="T117" s="20">
        <v>14734.5</v>
      </c>
      <c r="U117" s="20">
        <v>81278.880000000005</v>
      </c>
      <c r="V117" s="68"/>
      <c r="W117" s="68"/>
      <c r="X117" s="68"/>
      <c r="Y117" s="68"/>
      <c r="Z117" s="77" t="s">
        <v>168</v>
      </c>
    </row>
    <row r="118" spans="1:52" s="7" customFormat="1" ht="44.25" customHeight="1" x14ac:dyDescent="0.2">
      <c r="A118" s="76">
        <v>103</v>
      </c>
      <c r="B118" s="60" t="s">
        <v>153</v>
      </c>
      <c r="C118" s="60"/>
      <c r="D118" s="60"/>
      <c r="E118" s="60"/>
      <c r="F118" s="60" t="s">
        <v>194</v>
      </c>
      <c r="G118" s="66" t="s">
        <v>243</v>
      </c>
      <c r="H118" s="81" t="s">
        <v>278</v>
      </c>
      <c r="I118" s="54">
        <v>198000</v>
      </c>
      <c r="J118" s="20">
        <v>-34881.64</v>
      </c>
      <c r="K118" s="55" t="s">
        <v>83</v>
      </c>
      <c r="L118" s="20">
        <v>-5682.6</v>
      </c>
      <c r="M118" s="20">
        <v>14058</v>
      </c>
      <c r="N118" s="20">
        <v>686.4</v>
      </c>
      <c r="O118" s="20">
        <v>-4742.3999999999996</v>
      </c>
      <c r="P118" s="20">
        <v>11060.4</v>
      </c>
      <c r="Q118" s="20">
        <v>-2380.2399999999998</v>
      </c>
      <c r="R118" s="20">
        <f t="shared" si="1"/>
        <v>12999.56</v>
      </c>
      <c r="S118" s="20">
        <v>-51686.879999999997</v>
      </c>
      <c r="T118" s="20">
        <v>25804.799999999999</v>
      </c>
      <c r="U118" s="20">
        <v>146313.12</v>
      </c>
      <c r="V118" s="68"/>
      <c r="W118" s="68"/>
      <c r="X118" s="68"/>
      <c r="Y118" s="68"/>
      <c r="Z118" s="77" t="s">
        <v>169</v>
      </c>
    </row>
    <row r="119" spans="1:52" s="7" customFormat="1" ht="45" customHeight="1" x14ac:dyDescent="0.2">
      <c r="A119" s="76">
        <v>104</v>
      </c>
      <c r="B119" s="60" t="s">
        <v>31</v>
      </c>
      <c r="C119" s="60"/>
      <c r="D119" s="60"/>
      <c r="E119" s="60"/>
      <c r="F119" s="60" t="s">
        <v>184</v>
      </c>
      <c r="G119" s="66" t="s">
        <v>193</v>
      </c>
      <c r="H119" s="81" t="s">
        <v>278</v>
      </c>
      <c r="I119" s="54">
        <v>138600</v>
      </c>
      <c r="J119" s="20">
        <v>-21185.119999999999</v>
      </c>
      <c r="K119" s="55" t="s">
        <v>83</v>
      </c>
      <c r="L119" s="20">
        <v>-3977.82</v>
      </c>
      <c r="M119" s="20">
        <v>9840.6</v>
      </c>
      <c r="N119" s="20">
        <v>686.4</v>
      </c>
      <c r="O119" s="20">
        <v>-4213.4399999999996</v>
      </c>
      <c r="P119" s="20">
        <v>9826.74</v>
      </c>
      <c r="Q119" s="20">
        <v>0</v>
      </c>
      <c r="R119" s="20">
        <f t="shared" si="1"/>
        <v>12162.48</v>
      </c>
      <c r="S119" s="20">
        <v>-35366.379999999997</v>
      </c>
      <c r="T119" s="20">
        <v>20353.740000000002</v>
      </c>
      <c r="U119" s="20">
        <v>103233.62</v>
      </c>
      <c r="V119" s="68"/>
      <c r="W119" s="68"/>
      <c r="X119" s="68"/>
      <c r="Y119" s="68"/>
      <c r="Z119" s="77" t="s">
        <v>169</v>
      </c>
    </row>
    <row r="120" spans="1:52" s="7" customFormat="1" ht="45" customHeight="1" x14ac:dyDescent="0.2">
      <c r="A120" s="76">
        <v>105</v>
      </c>
      <c r="B120" s="60" t="s">
        <v>65</v>
      </c>
      <c r="C120" s="60"/>
      <c r="D120" s="60"/>
      <c r="E120" s="60"/>
      <c r="F120" s="60" t="s">
        <v>182</v>
      </c>
      <c r="G120" s="66" t="s">
        <v>193</v>
      </c>
      <c r="H120" s="81" t="s">
        <v>278</v>
      </c>
      <c r="I120" s="67">
        <v>74250</v>
      </c>
      <c r="J120" s="20">
        <v>-5930.2</v>
      </c>
      <c r="K120" s="55" t="s">
        <v>83</v>
      </c>
      <c r="L120" s="20">
        <v>-2130.98</v>
      </c>
      <c r="M120" s="20">
        <v>5271.76</v>
      </c>
      <c r="N120" s="20">
        <v>686.4</v>
      </c>
      <c r="O120" s="20">
        <v>-2257.1999999999998</v>
      </c>
      <c r="P120" s="20">
        <v>5264.32</v>
      </c>
      <c r="Q120" s="20">
        <v>-1190.1199999999999</v>
      </c>
      <c r="R120" s="20">
        <f t="shared" si="1"/>
        <v>5644.18</v>
      </c>
      <c r="S120" s="20">
        <v>-11508.5</v>
      </c>
      <c r="T120" s="20">
        <v>11222.48</v>
      </c>
      <c r="U120" s="20">
        <v>62741.5</v>
      </c>
      <c r="V120" s="68"/>
      <c r="W120" s="68"/>
      <c r="X120" s="68"/>
      <c r="Y120" s="68"/>
      <c r="Z120" s="77" t="s">
        <v>168</v>
      </c>
    </row>
    <row r="121" spans="1:52" s="7" customFormat="1" ht="45" customHeight="1" x14ac:dyDescent="0.2">
      <c r="A121" s="76">
        <v>106</v>
      </c>
      <c r="B121" s="60" t="s">
        <v>35</v>
      </c>
      <c r="C121" s="60"/>
      <c r="D121" s="60"/>
      <c r="E121" s="60"/>
      <c r="F121" s="60" t="s">
        <v>182</v>
      </c>
      <c r="G121" s="66" t="s">
        <v>193</v>
      </c>
      <c r="H121" s="81" t="s">
        <v>278</v>
      </c>
      <c r="I121" s="67">
        <v>74250</v>
      </c>
      <c r="J121" s="20">
        <v>-6168.22</v>
      </c>
      <c r="K121" s="55" t="s">
        <v>83</v>
      </c>
      <c r="L121" s="20">
        <v>-2130.98</v>
      </c>
      <c r="M121" s="20">
        <v>5271.76</v>
      </c>
      <c r="N121" s="20">
        <v>686.4</v>
      </c>
      <c r="O121" s="20">
        <v>-2257.1999999999998</v>
      </c>
      <c r="P121" s="20">
        <v>5264.32</v>
      </c>
      <c r="Q121" s="20">
        <v>0</v>
      </c>
      <c r="R121" s="20">
        <f t="shared" si="1"/>
        <v>6834.3</v>
      </c>
      <c r="S121" s="20">
        <v>-10556.4</v>
      </c>
      <c r="T121" s="20">
        <v>11222.48</v>
      </c>
      <c r="U121" s="20">
        <v>63693.599999999999</v>
      </c>
      <c r="V121" s="68"/>
      <c r="W121" s="68"/>
      <c r="X121" s="68"/>
      <c r="Y121" s="68"/>
      <c r="Z121" s="77" t="s">
        <v>168</v>
      </c>
    </row>
    <row r="122" spans="1:52" s="15" customFormat="1" ht="45" customHeight="1" x14ac:dyDescent="0.2">
      <c r="A122" s="76">
        <v>107</v>
      </c>
      <c r="B122" s="60" t="s">
        <v>264</v>
      </c>
      <c r="C122" s="60"/>
      <c r="D122" s="60"/>
      <c r="E122" s="60"/>
      <c r="F122" s="60" t="s">
        <v>179</v>
      </c>
      <c r="G122" s="66" t="s">
        <v>193</v>
      </c>
      <c r="H122" s="81" t="s">
        <v>278</v>
      </c>
      <c r="I122" s="54">
        <v>47517.7</v>
      </c>
      <c r="J122" s="20">
        <v>-1317.7</v>
      </c>
      <c r="K122" s="55" t="s">
        <v>83</v>
      </c>
      <c r="L122" s="20">
        <v>-1325.94</v>
      </c>
      <c r="M122" s="20">
        <v>3280.2</v>
      </c>
      <c r="N122" s="20">
        <v>508.2</v>
      </c>
      <c r="O122" s="20">
        <v>-1404.48</v>
      </c>
      <c r="P122" s="20">
        <v>3275.58</v>
      </c>
      <c r="Q122" s="20">
        <v>0</v>
      </c>
      <c r="R122" s="20">
        <f t="shared" si="1"/>
        <v>4333.5599999999995</v>
      </c>
      <c r="S122" s="20">
        <v>-4048.12</v>
      </c>
      <c r="T122" s="20">
        <v>7063.98</v>
      </c>
      <c r="U122" s="20">
        <v>43469.58</v>
      </c>
      <c r="V122" s="68"/>
      <c r="W122" s="68"/>
      <c r="X122" s="68"/>
      <c r="Y122" s="68"/>
      <c r="Z122" s="77" t="s">
        <v>168</v>
      </c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</row>
    <row r="123" spans="1:52" s="7" customFormat="1" ht="44.25" customHeight="1" x14ac:dyDescent="0.2">
      <c r="A123" s="76">
        <v>108</v>
      </c>
      <c r="B123" s="60" t="s">
        <v>152</v>
      </c>
      <c r="C123" s="60"/>
      <c r="D123" s="60"/>
      <c r="E123" s="60"/>
      <c r="F123" s="60" t="s">
        <v>179</v>
      </c>
      <c r="G123" s="66" t="s">
        <v>242</v>
      </c>
      <c r="H123" s="81" t="s">
        <v>278</v>
      </c>
      <c r="I123" s="54">
        <v>49500</v>
      </c>
      <c r="J123" s="20">
        <v>-1783.44</v>
      </c>
      <c r="K123" s="55" t="s">
        <v>83</v>
      </c>
      <c r="L123" s="20">
        <v>-1420.66</v>
      </c>
      <c r="M123" s="20">
        <v>3514.5</v>
      </c>
      <c r="N123" s="20">
        <v>544.5</v>
      </c>
      <c r="O123" s="20">
        <v>-1504.8</v>
      </c>
      <c r="P123" s="20">
        <v>3509.56</v>
      </c>
      <c r="Q123" s="20">
        <v>0</v>
      </c>
      <c r="R123" s="20">
        <f t="shared" si="1"/>
        <v>4643.1000000000004</v>
      </c>
      <c r="S123" s="20">
        <v>-13038.74</v>
      </c>
      <c r="T123" s="20">
        <v>7568.56</v>
      </c>
      <c r="U123" s="20">
        <v>36461.26</v>
      </c>
      <c r="V123" s="68"/>
      <c r="W123" s="68"/>
      <c r="X123" s="68"/>
      <c r="Y123" s="68"/>
      <c r="Z123" s="77" t="s">
        <v>168</v>
      </c>
    </row>
    <row r="124" spans="1:52" s="7" customFormat="1" ht="45" customHeight="1" x14ac:dyDescent="0.2">
      <c r="A124" s="76">
        <v>109</v>
      </c>
      <c r="B124" s="60" t="s">
        <v>92</v>
      </c>
      <c r="C124" s="60"/>
      <c r="D124" s="60"/>
      <c r="E124" s="60"/>
      <c r="F124" s="60" t="s">
        <v>184</v>
      </c>
      <c r="G124" s="66" t="s">
        <v>201</v>
      </c>
      <c r="H124" s="81" t="s">
        <v>278</v>
      </c>
      <c r="I124" s="54">
        <v>108000</v>
      </c>
      <c r="J124" s="20">
        <v>-13987.24</v>
      </c>
      <c r="K124" s="55" t="s">
        <v>83</v>
      </c>
      <c r="L124" s="20">
        <v>-3099.6</v>
      </c>
      <c r="M124" s="20">
        <v>7668</v>
      </c>
      <c r="N124" s="20">
        <v>686.4</v>
      </c>
      <c r="O124" s="20">
        <v>-3283.2</v>
      </c>
      <c r="P124" s="20">
        <v>7657.2</v>
      </c>
      <c r="Q124" s="20">
        <v>0</v>
      </c>
      <c r="R124" s="20">
        <f t="shared" si="1"/>
        <v>9628.7999999999993</v>
      </c>
      <c r="S124" s="20">
        <v>-20370.04</v>
      </c>
      <c r="T124" s="20">
        <v>16011.6</v>
      </c>
      <c r="U124" s="20">
        <v>87629.96</v>
      </c>
      <c r="V124" s="68"/>
      <c r="W124" s="68"/>
      <c r="X124" s="68"/>
      <c r="Y124" s="68"/>
      <c r="Z124" s="77" t="s">
        <v>169</v>
      </c>
    </row>
    <row r="125" spans="1:52" s="7" customFormat="1" ht="45" customHeight="1" x14ac:dyDescent="0.2">
      <c r="A125" s="76">
        <v>110</v>
      </c>
      <c r="B125" s="60" t="s">
        <v>109</v>
      </c>
      <c r="C125" s="60"/>
      <c r="D125" s="60"/>
      <c r="E125" s="60"/>
      <c r="F125" s="60" t="s">
        <v>182</v>
      </c>
      <c r="G125" s="66" t="s">
        <v>201</v>
      </c>
      <c r="H125" s="81" t="s">
        <v>278</v>
      </c>
      <c r="I125" s="54">
        <v>85800</v>
      </c>
      <c r="J125" s="20">
        <v>-8765.24</v>
      </c>
      <c r="K125" s="55" t="s">
        <v>83</v>
      </c>
      <c r="L125" s="20">
        <v>-2462.46</v>
      </c>
      <c r="M125" s="20">
        <v>6091.8</v>
      </c>
      <c r="N125" s="20">
        <v>686.4</v>
      </c>
      <c r="O125" s="20">
        <v>-2608.3200000000002</v>
      </c>
      <c r="P125" s="20">
        <v>6083.22</v>
      </c>
      <c r="Q125" s="20">
        <v>0</v>
      </c>
      <c r="R125" s="20">
        <f t="shared" si="1"/>
        <v>7790.6399999999994</v>
      </c>
      <c r="S125" s="20">
        <v>-13836.02</v>
      </c>
      <c r="T125" s="20">
        <v>12861.42</v>
      </c>
      <c r="U125" s="20">
        <v>71963.98</v>
      </c>
      <c r="V125" s="68"/>
      <c r="W125" s="68"/>
      <c r="X125" s="71"/>
      <c r="Y125" s="68"/>
      <c r="Z125" s="77" t="s">
        <v>169</v>
      </c>
    </row>
    <row r="126" spans="1:52" s="7" customFormat="1" ht="45" customHeight="1" x14ac:dyDescent="0.2">
      <c r="A126" s="76">
        <v>111</v>
      </c>
      <c r="B126" s="60" t="s">
        <v>139</v>
      </c>
      <c r="C126" s="60"/>
      <c r="D126" s="60"/>
      <c r="E126" s="60"/>
      <c r="F126" s="60" t="s">
        <v>182</v>
      </c>
      <c r="G126" s="66" t="s">
        <v>201</v>
      </c>
      <c r="H126" s="81" t="s">
        <v>278</v>
      </c>
      <c r="I126" s="54">
        <v>72600</v>
      </c>
      <c r="J126" s="20">
        <v>-5857.72</v>
      </c>
      <c r="K126" s="55" t="s">
        <v>83</v>
      </c>
      <c r="L126" s="20">
        <v>-2083.62</v>
      </c>
      <c r="M126" s="20">
        <v>5154.6000000000004</v>
      </c>
      <c r="N126" s="20">
        <v>686.4</v>
      </c>
      <c r="O126" s="20">
        <v>-2207.04</v>
      </c>
      <c r="P126" s="20">
        <v>5147.34</v>
      </c>
      <c r="Q126" s="20">
        <v>0</v>
      </c>
      <c r="R126" s="20">
        <f t="shared" si="1"/>
        <v>6697.68</v>
      </c>
      <c r="S126" s="20">
        <v>-10148.379999999999</v>
      </c>
      <c r="T126" s="20">
        <v>10988.34</v>
      </c>
      <c r="U126" s="20">
        <v>62451.62</v>
      </c>
      <c r="V126" s="68"/>
      <c r="W126" s="68"/>
      <c r="X126" s="68"/>
      <c r="Y126" s="68"/>
      <c r="Z126" s="77" t="s">
        <v>169</v>
      </c>
    </row>
    <row r="127" spans="1:52" s="7" customFormat="1" ht="45" customHeight="1" x14ac:dyDescent="0.2">
      <c r="A127" s="76">
        <v>112</v>
      </c>
      <c r="B127" s="60" t="s">
        <v>271</v>
      </c>
      <c r="C127" s="60"/>
      <c r="D127" s="60"/>
      <c r="E127" s="60"/>
      <c r="F127" s="60" t="s">
        <v>179</v>
      </c>
      <c r="G127" s="66" t="s">
        <v>201</v>
      </c>
      <c r="H127" s="81" t="s">
        <v>278</v>
      </c>
      <c r="I127" s="54">
        <v>55049.18</v>
      </c>
      <c r="J127" s="20">
        <v>-2249.1799999999998</v>
      </c>
      <c r="K127" s="55" t="s">
        <v>83</v>
      </c>
      <c r="L127" s="20">
        <v>-1515.36</v>
      </c>
      <c r="M127" s="20">
        <v>3748.8</v>
      </c>
      <c r="N127" s="20">
        <v>580.79999999999995</v>
      </c>
      <c r="O127" s="20">
        <v>-1605.12</v>
      </c>
      <c r="P127" s="20">
        <v>3743.52</v>
      </c>
      <c r="Q127" s="20">
        <v>0</v>
      </c>
      <c r="R127" s="20">
        <f t="shared" si="1"/>
        <v>4952.6400000000012</v>
      </c>
      <c r="S127" s="20">
        <v>-5369.66</v>
      </c>
      <c r="T127" s="20">
        <v>8073.12</v>
      </c>
      <c r="U127" s="20">
        <v>49679.519999999997</v>
      </c>
      <c r="V127" s="68"/>
      <c r="W127" s="68"/>
      <c r="X127" s="71"/>
      <c r="Y127" s="68"/>
      <c r="Z127" s="77" t="s">
        <v>168</v>
      </c>
    </row>
    <row r="128" spans="1:52" s="7" customFormat="1" ht="45" customHeight="1" x14ac:dyDescent="0.2">
      <c r="A128" s="76">
        <v>113</v>
      </c>
      <c r="B128" s="60" t="s">
        <v>66</v>
      </c>
      <c r="C128" s="60"/>
      <c r="D128" s="60"/>
      <c r="E128" s="60"/>
      <c r="F128" s="60" t="s">
        <v>179</v>
      </c>
      <c r="G128" s="66" t="s">
        <v>201</v>
      </c>
      <c r="H128" s="81" t="s">
        <v>278</v>
      </c>
      <c r="I128" s="54">
        <v>74250</v>
      </c>
      <c r="J128" s="20">
        <v>-5930.2</v>
      </c>
      <c r="K128" s="55" t="s">
        <v>83</v>
      </c>
      <c r="L128" s="20">
        <v>-2130.98</v>
      </c>
      <c r="M128" s="20">
        <v>5271.76</v>
      </c>
      <c r="N128" s="20">
        <v>686.4</v>
      </c>
      <c r="O128" s="20">
        <v>-2257.1999999999998</v>
      </c>
      <c r="P128" s="20">
        <v>5264.32</v>
      </c>
      <c r="Q128" s="20">
        <v>-1190.1199999999999</v>
      </c>
      <c r="R128" s="20">
        <f t="shared" si="1"/>
        <v>5644.18</v>
      </c>
      <c r="S128" s="20">
        <v>-11508.5</v>
      </c>
      <c r="T128" s="20">
        <v>11222.48</v>
      </c>
      <c r="U128" s="20">
        <v>62741.5</v>
      </c>
      <c r="V128" s="68"/>
      <c r="W128" s="68"/>
      <c r="X128" s="68"/>
      <c r="Y128" s="68"/>
      <c r="Z128" s="77" t="s">
        <v>168</v>
      </c>
    </row>
    <row r="129" spans="1:26" s="7" customFormat="1" ht="45" customHeight="1" x14ac:dyDescent="0.2">
      <c r="A129" s="76">
        <v>114</v>
      </c>
      <c r="B129" s="60" t="s">
        <v>145</v>
      </c>
      <c r="C129" s="60"/>
      <c r="D129" s="60"/>
      <c r="E129" s="60"/>
      <c r="F129" s="60" t="s">
        <v>194</v>
      </c>
      <c r="G129" s="66" t="s">
        <v>240</v>
      </c>
      <c r="H129" s="81" t="s">
        <v>278</v>
      </c>
      <c r="I129" s="54">
        <v>247500</v>
      </c>
      <c r="J129" s="20">
        <v>-46901.46</v>
      </c>
      <c r="K129" s="55" t="s">
        <v>83</v>
      </c>
      <c r="L129" s="20">
        <v>-7103.26</v>
      </c>
      <c r="M129" s="20">
        <v>17572.5</v>
      </c>
      <c r="N129" s="20">
        <v>686.4</v>
      </c>
      <c r="O129" s="20">
        <v>-4742.3999999999996</v>
      </c>
      <c r="P129" s="20">
        <v>11060.4</v>
      </c>
      <c r="Q129" s="20">
        <v>-2380.2399999999998</v>
      </c>
      <c r="R129" s="20">
        <f t="shared" si="1"/>
        <v>15093.4</v>
      </c>
      <c r="S129" s="20">
        <v>-61127.360000000001</v>
      </c>
      <c r="T129" s="20">
        <v>29319.3</v>
      </c>
      <c r="U129" s="20">
        <v>186372.64</v>
      </c>
      <c r="V129" s="68"/>
      <c r="W129" s="68"/>
      <c r="X129" s="68"/>
      <c r="Y129" s="68"/>
      <c r="Z129" s="77" t="s">
        <v>168</v>
      </c>
    </row>
    <row r="130" spans="1:26" s="7" customFormat="1" ht="45" customHeight="1" x14ac:dyDescent="0.2">
      <c r="A130" s="76">
        <v>115</v>
      </c>
      <c r="B130" s="60" t="s">
        <v>28</v>
      </c>
      <c r="C130" s="60"/>
      <c r="D130" s="60"/>
      <c r="E130" s="60"/>
      <c r="F130" s="60" t="s">
        <v>184</v>
      </c>
      <c r="G130" s="66" t="s">
        <v>196</v>
      </c>
      <c r="H130" s="81" t="s">
        <v>278</v>
      </c>
      <c r="I130" s="67">
        <v>123750</v>
      </c>
      <c r="J130" s="20">
        <v>-17692.04</v>
      </c>
      <c r="K130" s="55" t="s">
        <v>83</v>
      </c>
      <c r="L130" s="20">
        <v>-3551.62</v>
      </c>
      <c r="M130" s="20">
        <v>8786.26</v>
      </c>
      <c r="N130" s="20">
        <v>686.4</v>
      </c>
      <c r="O130" s="20">
        <v>-3762</v>
      </c>
      <c r="P130" s="20">
        <v>8773.8799999999992</v>
      </c>
      <c r="Q130" s="20">
        <v>0</v>
      </c>
      <c r="R130" s="20">
        <f t="shared" si="1"/>
        <v>10932.919999999998</v>
      </c>
      <c r="S130" s="20">
        <v>-25005.66</v>
      </c>
      <c r="T130" s="20">
        <v>18246.54</v>
      </c>
      <c r="U130" s="20">
        <v>98744.34</v>
      </c>
      <c r="V130" s="68"/>
      <c r="W130" s="68"/>
      <c r="X130" s="68"/>
      <c r="Y130" s="68"/>
      <c r="Z130" s="77" t="s">
        <v>169</v>
      </c>
    </row>
    <row r="131" spans="1:26" s="7" customFormat="1" ht="45" customHeight="1" x14ac:dyDescent="0.2">
      <c r="A131" s="76">
        <v>116</v>
      </c>
      <c r="B131" s="60" t="s">
        <v>132</v>
      </c>
      <c r="C131" s="60"/>
      <c r="D131" s="60"/>
      <c r="E131" s="60"/>
      <c r="F131" s="60" t="s">
        <v>179</v>
      </c>
      <c r="G131" s="66" t="s">
        <v>196</v>
      </c>
      <c r="H131" s="81" t="s">
        <v>278</v>
      </c>
      <c r="I131" s="54">
        <v>60000</v>
      </c>
      <c r="J131" s="20">
        <v>-3486.66</v>
      </c>
      <c r="K131" s="55" t="s">
        <v>83</v>
      </c>
      <c r="L131" s="20">
        <v>-1722</v>
      </c>
      <c r="M131" s="20">
        <v>4260</v>
      </c>
      <c r="N131" s="20">
        <v>660</v>
      </c>
      <c r="O131" s="20">
        <v>-1824</v>
      </c>
      <c r="P131" s="20">
        <v>4254</v>
      </c>
      <c r="Q131" s="20">
        <v>0</v>
      </c>
      <c r="R131" s="20">
        <f t="shared" si="1"/>
        <v>5628</v>
      </c>
      <c r="S131" s="20">
        <v>-7032.66</v>
      </c>
      <c r="T131" s="20">
        <v>9174</v>
      </c>
      <c r="U131" s="20">
        <v>52967.34</v>
      </c>
      <c r="V131" s="68"/>
      <c r="W131" s="68"/>
      <c r="X131" s="69"/>
      <c r="Y131" s="68"/>
      <c r="Z131" s="77" t="s">
        <v>168</v>
      </c>
    </row>
    <row r="132" spans="1:26" s="7" customFormat="1" ht="45" customHeight="1" x14ac:dyDescent="0.2">
      <c r="A132" s="76">
        <v>117</v>
      </c>
      <c r="B132" s="60" t="s">
        <v>37</v>
      </c>
      <c r="C132" s="60"/>
      <c r="D132" s="60"/>
      <c r="E132" s="60"/>
      <c r="F132" s="60" t="s">
        <v>184</v>
      </c>
      <c r="G132" s="66" t="s">
        <v>197</v>
      </c>
      <c r="H132" s="81" t="s">
        <v>278</v>
      </c>
      <c r="I132" s="67">
        <v>112200</v>
      </c>
      <c r="J132" s="20">
        <v>-14677.66</v>
      </c>
      <c r="K132" s="55" t="s">
        <v>83</v>
      </c>
      <c r="L132" s="20">
        <v>-3220.14</v>
      </c>
      <c r="M132" s="20">
        <v>7966.2</v>
      </c>
      <c r="N132" s="20">
        <v>686.4</v>
      </c>
      <c r="O132" s="20">
        <v>-3410.88</v>
      </c>
      <c r="P132" s="20">
        <v>7954.98</v>
      </c>
      <c r="Q132" s="20">
        <v>-1190.1199999999999</v>
      </c>
      <c r="R132" s="20">
        <f t="shared" si="1"/>
        <v>8786.4399999999987</v>
      </c>
      <c r="S132" s="20">
        <v>-22498.799999999999</v>
      </c>
      <c r="T132" s="20">
        <v>16607.580000000002</v>
      </c>
      <c r="U132" s="20">
        <v>89701.2</v>
      </c>
      <c r="V132" s="68"/>
      <c r="W132" s="68"/>
      <c r="X132" s="68"/>
      <c r="Y132" s="68"/>
      <c r="Z132" s="77" t="s">
        <v>168</v>
      </c>
    </row>
    <row r="133" spans="1:26" s="7" customFormat="1" ht="44.25" customHeight="1" x14ac:dyDescent="0.2">
      <c r="A133" s="76">
        <v>118</v>
      </c>
      <c r="B133" s="60" t="s">
        <v>150</v>
      </c>
      <c r="C133" s="60"/>
      <c r="D133" s="60"/>
      <c r="E133" s="60"/>
      <c r="F133" s="60" t="s">
        <v>182</v>
      </c>
      <c r="G133" s="66" t="s">
        <v>197</v>
      </c>
      <c r="H133" s="81" t="s">
        <v>278</v>
      </c>
      <c r="I133" s="54">
        <v>80000</v>
      </c>
      <c r="J133" s="20">
        <v>-7400.94</v>
      </c>
      <c r="K133" s="55" t="s">
        <v>83</v>
      </c>
      <c r="L133" s="20">
        <v>-2296</v>
      </c>
      <c r="M133" s="20">
        <v>5680</v>
      </c>
      <c r="N133" s="20">
        <v>686.4</v>
      </c>
      <c r="O133" s="20">
        <v>-2432</v>
      </c>
      <c r="P133" s="20">
        <v>5672</v>
      </c>
      <c r="Q133" s="20">
        <v>0</v>
      </c>
      <c r="R133" s="20">
        <f t="shared" si="1"/>
        <v>7310.4</v>
      </c>
      <c r="S133" s="20">
        <v>-15123.94</v>
      </c>
      <c r="T133" s="20">
        <v>12038.4</v>
      </c>
      <c r="U133" s="20">
        <v>64876.06</v>
      </c>
      <c r="V133" s="68"/>
      <c r="W133" s="68"/>
      <c r="X133" s="68"/>
      <c r="Y133" s="68"/>
      <c r="Z133" s="77" t="s">
        <v>169</v>
      </c>
    </row>
    <row r="134" spans="1:26" s="7" customFormat="1" ht="45" customHeight="1" x14ac:dyDescent="0.2">
      <c r="A134" s="76">
        <v>119</v>
      </c>
      <c r="B134" s="60" t="s">
        <v>117</v>
      </c>
      <c r="C134" s="60"/>
      <c r="D134" s="60"/>
      <c r="E134" s="60"/>
      <c r="F134" s="60" t="s">
        <v>182</v>
      </c>
      <c r="G134" s="66" t="s">
        <v>232</v>
      </c>
      <c r="H134" s="81" t="s">
        <v>278</v>
      </c>
      <c r="I134" s="54">
        <v>82500</v>
      </c>
      <c r="J134" s="20">
        <v>-7691.48</v>
      </c>
      <c r="K134" s="55" t="s">
        <v>83</v>
      </c>
      <c r="L134" s="20">
        <v>-2367.7600000000002</v>
      </c>
      <c r="M134" s="20">
        <v>5857.5</v>
      </c>
      <c r="N134" s="20">
        <v>686.4</v>
      </c>
      <c r="O134" s="20">
        <v>-2508</v>
      </c>
      <c r="P134" s="20">
        <v>5849.26</v>
      </c>
      <c r="Q134" s="20">
        <v>-1190.1199999999999</v>
      </c>
      <c r="R134" s="20">
        <f t="shared" si="1"/>
        <v>6327.28</v>
      </c>
      <c r="S134" s="20">
        <v>-17196.740000000002</v>
      </c>
      <c r="T134" s="20">
        <v>12393.16</v>
      </c>
      <c r="U134" s="20">
        <v>65303.26</v>
      </c>
      <c r="V134" s="68"/>
      <c r="W134" s="68"/>
      <c r="X134" s="68"/>
      <c r="Y134" s="68"/>
      <c r="Z134" s="77" t="s">
        <v>168</v>
      </c>
    </row>
    <row r="135" spans="1:26" s="7" customFormat="1" ht="44.25" customHeight="1" x14ac:dyDescent="0.2">
      <c r="A135" s="76">
        <v>120</v>
      </c>
      <c r="B135" s="60" t="s">
        <v>84</v>
      </c>
      <c r="C135" s="60"/>
      <c r="D135" s="60"/>
      <c r="E135" s="60"/>
      <c r="F135" s="60" t="s">
        <v>179</v>
      </c>
      <c r="G135" s="66" t="s">
        <v>197</v>
      </c>
      <c r="H135" s="81" t="s">
        <v>278</v>
      </c>
      <c r="I135" s="54">
        <v>66000</v>
      </c>
      <c r="J135" s="20">
        <v>-4615.74</v>
      </c>
      <c r="K135" s="55" t="s">
        <v>83</v>
      </c>
      <c r="L135" s="20">
        <v>-1894.2</v>
      </c>
      <c r="M135" s="20">
        <v>4686</v>
      </c>
      <c r="N135" s="20">
        <v>686.4</v>
      </c>
      <c r="O135" s="20">
        <v>-2006.4</v>
      </c>
      <c r="P135" s="20">
        <v>4679.3999999999996</v>
      </c>
      <c r="Q135" s="20">
        <v>0</v>
      </c>
      <c r="R135" s="20">
        <f t="shared" si="1"/>
        <v>6151.2</v>
      </c>
      <c r="S135" s="20">
        <v>-8516.34</v>
      </c>
      <c r="T135" s="20">
        <v>10051.799999999999</v>
      </c>
      <c r="U135" s="20">
        <v>57483.66</v>
      </c>
      <c r="V135" s="68"/>
      <c r="W135" s="68"/>
      <c r="X135" s="69"/>
      <c r="Y135" s="68"/>
      <c r="Z135" s="77" t="s">
        <v>168</v>
      </c>
    </row>
    <row r="136" spans="1:26" s="7" customFormat="1" ht="45" customHeight="1" x14ac:dyDescent="0.2">
      <c r="A136" s="76">
        <v>121</v>
      </c>
      <c r="B136" s="60" t="s">
        <v>156</v>
      </c>
      <c r="C136" s="60"/>
      <c r="D136" s="60"/>
      <c r="E136" s="60"/>
      <c r="F136" s="60" t="s">
        <v>179</v>
      </c>
      <c r="G136" s="66" t="s">
        <v>197</v>
      </c>
      <c r="H136" s="81" t="s">
        <v>278</v>
      </c>
      <c r="I136" s="54">
        <v>52800</v>
      </c>
      <c r="J136" s="20">
        <v>-2249.1799999999998</v>
      </c>
      <c r="K136" s="55" t="s">
        <v>83</v>
      </c>
      <c r="L136" s="20">
        <v>-1515.36</v>
      </c>
      <c r="M136" s="20">
        <v>3748.8</v>
      </c>
      <c r="N136" s="20">
        <v>580.79999999999995</v>
      </c>
      <c r="O136" s="20">
        <v>-1605.12</v>
      </c>
      <c r="P136" s="20">
        <v>3743.52</v>
      </c>
      <c r="Q136" s="20">
        <v>0</v>
      </c>
      <c r="R136" s="20">
        <f t="shared" si="1"/>
        <v>4952.6400000000012</v>
      </c>
      <c r="S136" s="20">
        <v>-5369.66</v>
      </c>
      <c r="T136" s="20">
        <v>8073.12</v>
      </c>
      <c r="U136" s="20">
        <v>47430.34</v>
      </c>
      <c r="V136" s="68"/>
      <c r="W136" s="68"/>
      <c r="X136" s="68"/>
      <c r="Y136" s="68"/>
      <c r="Z136" s="77" t="s">
        <v>168</v>
      </c>
    </row>
    <row r="137" spans="1:26" s="7" customFormat="1" ht="45" customHeight="1" x14ac:dyDescent="0.2">
      <c r="A137" s="76">
        <v>122</v>
      </c>
      <c r="B137" s="60" t="s">
        <v>106</v>
      </c>
      <c r="C137" s="60"/>
      <c r="D137" s="60"/>
      <c r="E137" s="60"/>
      <c r="F137" s="60" t="s">
        <v>194</v>
      </c>
      <c r="G137" s="66" t="s">
        <v>222</v>
      </c>
      <c r="H137" s="81" t="s">
        <v>278</v>
      </c>
      <c r="I137" s="54">
        <v>346500</v>
      </c>
      <c r="J137" s="20">
        <v>-71783.740000000005</v>
      </c>
      <c r="K137" s="55" t="s">
        <v>83</v>
      </c>
      <c r="L137" s="20">
        <v>-8954.4</v>
      </c>
      <c r="M137" s="20">
        <v>22152</v>
      </c>
      <c r="N137" s="20">
        <v>686.4</v>
      </c>
      <c r="O137" s="20">
        <v>-4742.3999999999996</v>
      </c>
      <c r="P137" s="20">
        <v>11060.4</v>
      </c>
      <c r="Q137" s="20">
        <v>0</v>
      </c>
      <c r="R137" s="20">
        <f t="shared" si="1"/>
        <v>20202</v>
      </c>
      <c r="S137" s="20">
        <v>-85480.54</v>
      </c>
      <c r="T137" s="20">
        <v>33898.800000000003</v>
      </c>
      <c r="U137" s="20">
        <v>261019.46</v>
      </c>
      <c r="V137" s="68"/>
      <c r="W137" s="68"/>
      <c r="X137" s="68"/>
      <c r="Y137" s="68"/>
      <c r="Z137" s="77" t="s">
        <v>169</v>
      </c>
    </row>
    <row r="138" spans="1:26" s="7" customFormat="1" ht="45" customHeight="1" x14ac:dyDescent="0.2">
      <c r="A138" s="76">
        <v>123</v>
      </c>
      <c r="B138" s="60" t="s">
        <v>102</v>
      </c>
      <c r="C138" s="60"/>
      <c r="D138" s="60"/>
      <c r="E138" s="60"/>
      <c r="F138" s="60" t="s">
        <v>184</v>
      </c>
      <c r="G138" s="66" t="s">
        <v>181</v>
      </c>
      <c r="H138" s="81" t="s">
        <v>278</v>
      </c>
      <c r="I138" s="54">
        <v>160050</v>
      </c>
      <c r="J138" s="20">
        <v>-25963.96</v>
      </c>
      <c r="K138" s="55" t="s">
        <v>83</v>
      </c>
      <c r="L138" s="20">
        <v>-4593.4399999999996</v>
      </c>
      <c r="M138" s="20">
        <v>11363.56</v>
      </c>
      <c r="N138" s="20">
        <v>686.4</v>
      </c>
      <c r="O138" s="20">
        <v>-4742.3999999999996</v>
      </c>
      <c r="P138" s="20">
        <v>11060.4</v>
      </c>
      <c r="Q138" s="20">
        <v>-1190.1199999999999</v>
      </c>
      <c r="R138" s="20">
        <f t="shared" si="1"/>
        <v>12584.400000000001</v>
      </c>
      <c r="S138" s="20">
        <v>-36489.919999999998</v>
      </c>
      <c r="T138" s="20">
        <v>23110.36</v>
      </c>
      <c r="U138" s="20">
        <v>123560.08</v>
      </c>
      <c r="V138" s="68"/>
      <c r="W138" s="68"/>
      <c r="X138" s="68"/>
      <c r="Y138" s="68"/>
      <c r="Z138" s="77" t="s">
        <v>169</v>
      </c>
    </row>
    <row r="139" spans="1:26" s="7" customFormat="1" ht="45" customHeight="1" x14ac:dyDescent="0.2">
      <c r="A139" s="76">
        <v>124</v>
      </c>
      <c r="B139" s="60" t="s">
        <v>105</v>
      </c>
      <c r="C139" s="60"/>
      <c r="D139" s="60"/>
      <c r="E139" s="60"/>
      <c r="F139" s="60" t="s">
        <v>182</v>
      </c>
      <c r="G139" s="66" t="s">
        <v>181</v>
      </c>
      <c r="H139" s="81" t="s">
        <v>278</v>
      </c>
      <c r="I139" s="54">
        <v>74250</v>
      </c>
      <c r="J139" s="20">
        <v>-6168.22</v>
      </c>
      <c r="K139" s="55" t="s">
        <v>83</v>
      </c>
      <c r="L139" s="20">
        <v>-2130.98</v>
      </c>
      <c r="M139" s="20">
        <v>5271.76</v>
      </c>
      <c r="N139" s="20">
        <v>686.4</v>
      </c>
      <c r="O139" s="20">
        <v>-2257.1999999999998</v>
      </c>
      <c r="P139" s="20">
        <v>5264.32</v>
      </c>
      <c r="Q139" s="20">
        <v>0</v>
      </c>
      <c r="R139" s="20">
        <f t="shared" si="1"/>
        <v>6834.3</v>
      </c>
      <c r="S139" s="20">
        <v>-10556.4</v>
      </c>
      <c r="T139" s="20">
        <v>11222.48</v>
      </c>
      <c r="U139" s="20">
        <v>63693.599999999999</v>
      </c>
      <c r="V139" s="68"/>
      <c r="W139" s="68"/>
      <c r="X139" s="68"/>
      <c r="Y139" s="68"/>
      <c r="Z139" s="77" t="s">
        <v>169</v>
      </c>
    </row>
    <row r="140" spans="1:26" s="7" customFormat="1" ht="45" customHeight="1" x14ac:dyDescent="0.2">
      <c r="A140" s="76">
        <v>125</v>
      </c>
      <c r="B140" s="60" t="s">
        <v>58</v>
      </c>
      <c r="C140" s="60"/>
      <c r="D140" s="60"/>
      <c r="E140" s="60"/>
      <c r="F140" s="60" t="s">
        <v>179</v>
      </c>
      <c r="G140" s="66" t="s">
        <v>181</v>
      </c>
      <c r="H140" s="81" t="s">
        <v>278</v>
      </c>
      <c r="I140" s="67">
        <v>66000</v>
      </c>
      <c r="J140" s="20">
        <v>-4377.72</v>
      </c>
      <c r="K140" s="55" t="s">
        <v>83</v>
      </c>
      <c r="L140" s="20">
        <v>-1894.2</v>
      </c>
      <c r="M140" s="20">
        <v>4686</v>
      </c>
      <c r="N140" s="20">
        <v>686.4</v>
      </c>
      <c r="O140" s="20">
        <v>-2006.4</v>
      </c>
      <c r="P140" s="20">
        <v>4679.3999999999996</v>
      </c>
      <c r="Q140" s="20">
        <v>-1190.1199999999999</v>
      </c>
      <c r="R140" s="20">
        <f t="shared" si="1"/>
        <v>4961.08</v>
      </c>
      <c r="S140" s="20">
        <v>-10614.9</v>
      </c>
      <c r="T140" s="20">
        <v>10051.799999999999</v>
      </c>
      <c r="U140" s="20">
        <v>55385.1</v>
      </c>
      <c r="V140" s="68"/>
      <c r="W140" s="68"/>
      <c r="X140" s="68"/>
      <c r="Y140" s="68"/>
      <c r="Z140" s="77" t="s">
        <v>168</v>
      </c>
    </row>
    <row r="141" spans="1:26" s="7" customFormat="1" ht="45" customHeight="1" x14ac:dyDescent="0.2">
      <c r="A141" s="76">
        <v>126</v>
      </c>
      <c r="B141" s="60" t="s">
        <v>134</v>
      </c>
      <c r="C141" s="60"/>
      <c r="D141" s="60"/>
      <c r="E141" s="60"/>
      <c r="F141" s="60" t="s">
        <v>179</v>
      </c>
      <c r="G141" s="66" t="s">
        <v>181</v>
      </c>
      <c r="H141" s="81" t="s">
        <v>278</v>
      </c>
      <c r="I141" s="54">
        <v>59400</v>
      </c>
      <c r="J141" s="20">
        <v>-3373.74</v>
      </c>
      <c r="K141" s="55" t="s">
        <v>83</v>
      </c>
      <c r="L141" s="20">
        <v>-1704.78</v>
      </c>
      <c r="M141" s="20">
        <v>4217.3999999999996</v>
      </c>
      <c r="N141" s="20">
        <v>653.4</v>
      </c>
      <c r="O141" s="20">
        <v>-1805.76</v>
      </c>
      <c r="P141" s="20">
        <v>4211.46</v>
      </c>
      <c r="Q141" s="20">
        <v>0</v>
      </c>
      <c r="R141" s="20">
        <f t="shared" si="1"/>
        <v>5571.72</v>
      </c>
      <c r="S141" s="20">
        <v>-6884.28</v>
      </c>
      <c r="T141" s="20">
        <v>9082.26</v>
      </c>
      <c r="U141" s="20">
        <v>52515.72</v>
      </c>
      <c r="V141" s="68"/>
      <c r="W141" s="68"/>
      <c r="X141" s="68"/>
      <c r="Y141" s="68"/>
      <c r="Z141" s="77" t="s">
        <v>168</v>
      </c>
    </row>
    <row r="142" spans="1:26" s="7" customFormat="1" ht="44.25" customHeight="1" x14ac:dyDescent="0.2">
      <c r="A142" s="76">
        <v>127</v>
      </c>
      <c r="B142" s="60" t="s">
        <v>127</v>
      </c>
      <c r="C142" s="60"/>
      <c r="D142" s="60"/>
      <c r="E142" s="60"/>
      <c r="F142" s="60" t="s">
        <v>179</v>
      </c>
      <c r="G142" s="66" t="s">
        <v>181</v>
      </c>
      <c r="H142" s="81" t="s">
        <v>278</v>
      </c>
      <c r="I142" s="54">
        <v>62040</v>
      </c>
      <c r="J142" s="20">
        <v>-3870.54</v>
      </c>
      <c r="K142" s="55" t="s">
        <v>83</v>
      </c>
      <c r="L142" s="20">
        <v>-1780.54</v>
      </c>
      <c r="M142" s="20">
        <v>4404.84</v>
      </c>
      <c r="N142" s="20">
        <v>682.44</v>
      </c>
      <c r="O142" s="20">
        <v>-1886.02</v>
      </c>
      <c r="P142" s="20">
        <v>4398.6400000000003</v>
      </c>
      <c r="Q142" s="20">
        <v>0</v>
      </c>
      <c r="R142" s="20">
        <f t="shared" si="1"/>
        <v>5819.3600000000006</v>
      </c>
      <c r="S142" s="20">
        <v>-7537.1</v>
      </c>
      <c r="T142" s="20">
        <v>9485.92</v>
      </c>
      <c r="U142" s="20">
        <v>54502.9</v>
      </c>
      <c r="V142" s="68"/>
      <c r="W142" s="68"/>
      <c r="X142" s="68"/>
      <c r="Y142" s="68"/>
      <c r="Z142" s="77" t="s">
        <v>168</v>
      </c>
    </row>
    <row r="143" spans="1:26" s="7" customFormat="1" ht="45" customHeight="1" x14ac:dyDescent="0.2">
      <c r="A143" s="76">
        <v>128</v>
      </c>
      <c r="B143" s="60" t="s">
        <v>89</v>
      </c>
      <c r="C143" s="60"/>
      <c r="D143" s="60"/>
      <c r="E143" s="60"/>
      <c r="F143" s="60" t="s">
        <v>184</v>
      </c>
      <c r="G143" s="66" t="s">
        <v>208</v>
      </c>
      <c r="H143" s="81" t="s">
        <v>278</v>
      </c>
      <c r="I143" s="54">
        <v>120450</v>
      </c>
      <c r="J143" s="20">
        <v>-16915.8</v>
      </c>
      <c r="K143" s="55" t="s">
        <v>83</v>
      </c>
      <c r="L143" s="20">
        <v>-3456.92</v>
      </c>
      <c r="M143" s="20">
        <v>8551.9599999999991</v>
      </c>
      <c r="N143" s="20">
        <v>686.4</v>
      </c>
      <c r="O143" s="20">
        <v>-3661.68</v>
      </c>
      <c r="P143" s="20">
        <v>8539.9</v>
      </c>
      <c r="Q143" s="20">
        <v>0</v>
      </c>
      <c r="R143" s="20">
        <f t="shared" si="1"/>
        <v>10659.659999999998</v>
      </c>
      <c r="S143" s="20">
        <v>-24034.400000000001</v>
      </c>
      <c r="T143" s="20">
        <v>17778.259999999998</v>
      </c>
      <c r="U143" s="20">
        <v>96415.6</v>
      </c>
      <c r="V143" s="68"/>
      <c r="W143" s="68"/>
      <c r="X143" s="69"/>
      <c r="Y143" s="68"/>
      <c r="Z143" s="77" t="s">
        <v>168</v>
      </c>
    </row>
    <row r="144" spans="1:26" s="7" customFormat="1" ht="45" customHeight="1" x14ac:dyDescent="0.2">
      <c r="A144" s="76">
        <v>129</v>
      </c>
      <c r="B144" s="60" t="s">
        <v>70</v>
      </c>
      <c r="C144" s="60"/>
      <c r="D144" s="60"/>
      <c r="E144" s="60"/>
      <c r="F144" s="60" t="s">
        <v>179</v>
      </c>
      <c r="G144" s="66" t="s">
        <v>208</v>
      </c>
      <c r="H144" s="81" t="s">
        <v>278</v>
      </c>
      <c r="I144" s="54">
        <v>74250</v>
      </c>
      <c r="J144" s="20">
        <v>-6168.22</v>
      </c>
      <c r="K144" s="55" t="s">
        <v>83</v>
      </c>
      <c r="L144" s="20">
        <v>-2130.98</v>
      </c>
      <c r="M144" s="20">
        <v>5271.76</v>
      </c>
      <c r="N144" s="20">
        <v>686.4</v>
      </c>
      <c r="O144" s="20">
        <v>-2257.1999999999998</v>
      </c>
      <c r="P144" s="20">
        <v>5264.32</v>
      </c>
      <c r="Q144" s="20">
        <v>0</v>
      </c>
      <c r="R144" s="20">
        <f t="shared" si="1"/>
        <v>6834.3</v>
      </c>
      <c r="S144" s="20">
        <v>-10556.4</v>
      </c>
      <c r="T144" s="20">
        <v>11222.48</v>
      </c>
      <c r="U144" s="20">
        <v>63693.599999999999</v>
      </c>
      <c r="V144" s="68"/>
      <c r="W144" s="68"/>
      <c r="X144" s="68"/>
      <c r="Y144" s="68"/>
      <c r="Z144" s="77" t="s">
        <v>168</v>
      </c>
    </row>
    <row r="145" spans="1:52" s="7" customFormat="1" ht="45" customHeight="1" x14ac:dyDescent="0.2">
      <c r="A145" s="76">
        <v>138</v>
      </c>
      <c r="B145" s="60" t="s">
        <v>170</v>
      </c>
      <c r="C145" s="60"/>
      <c r="D145" s="60"/>
      <c r="E145" s="60"/>
      <c r="F145" s="60" t="s">
        <v>185</v>
      </c>
      <c r="G145" s="66" t="s">
        <v>175</v>
      </c>
      <c r="H145" s="81" t="s">
        <v>278</v>
      </c>
      <c r="I145" s="54">
        <v>138600</v>
      </c>
      <c r="J145" s="20">
        <v>-20887.599999999999</v>
      </c>
      <c r="K145" s="55" t="s">
        <v>83</v>
      </c>
      <c r="L145" s="20">
        <v>-3977.82</v>
      </c>
      <c r="M145" s="20">
        <v>9840.6</v>
      </c>
      <c r="N145" s="20">
        <v>686.4</v>
      </c>
      <c r="O145" s="20">
        <v>-4213.4399999999996</v>
      </c>
      <c r="P145" s="20">
        <v>9826.74</v>
      </c>
      <c r="Q145" s="20">
        <v>-1190.1199999999999</v>
      </c>
      <c r="R145" s="20">
        <f t="shared" si="1"/>
        <v>10972.36</v>
      </c>
      <c r="S145" s="20">
        <v>-30268.98</v>
      </c>
      <c r="T145" s="20">
        <v>20353.740000000002</v>
      </c>
      <c r="U145" s="20">
        <v>108331.02</v>
      </c>
      <c r="V145" s="68"/>
      <c r="W145" s="68"/>
      <c r="X145" s="71"/>
      <c r="Y145" s="68"/>
      <c r="Z145" s="77" t="s">
        <v>168</v>
      </c>
    </row>
    <row r="146" spans="1:52" s="7" customFormat="1" ht="45" customHeight="1" x14ac:dyDescent="0.2">
      <c r="A146" s="76">
        <v>131</v>
      </c>
      <c r="B146" s="41" t="s">
        <v>30</v>
      </c>
      <c r="C146" s="60"/>
      <c r="D146" s="60"/>
      <c r="E146" s="60"/>
      <c r="F146" s="41" t="s">
        <v>174</v>
      </c>
      <c r="G146" s="39" t="s">
        <v>175</v>
      </c>
      <c r="H146" s="81" t="s">
        <v>278</v>
      </c>
      <c r="I146" s="73">
        <v>95700</v>
      </c>
      <c r="J146" s="37">
        <v>-10796.44</v>
      </c>
      <c r="K146" s="49" t="s">
        <v>83</v>
      </c>
      <c r="L146" s="37">
        <v>-2746.6</v>
      </c>
      <c r="M146" s="37">
        <v>6794.7</v>
      </c>
      <c r="N146" s="37">
        <v>686.4</v>
      </c>
      <c r="O146" s="37">
        <v>-2909.28</v>
      </c>
      <c r="P146" s="37">
        <v>6785.14</v>
      </c>
      <c r="Q146" s="37">
        <v>-1190.1199999999999</v>
      </c>
      <c r="R146" s="20">
        <f t="shared" ref="R146:R169" si="2">L146+M146+N146+O146+P146+Q146</f>
        <v>7420.2400000000007</v>
      </c>
      <c r="S146" s="37">
        <v>-17642.439999999999</v>
      </c>
      <c r="T146" s="37">
        <v>14266.24</v>
      </c>
      <c r="U146" s="37">
        <v>78057.56</v>
      </c>
      <c r="V146" s="74"/>
      <c r="W146" s="74"/>
      <c r="X146" s="74"/>
      <c r="Y146" s="74"/>
      <c r="Z146" s="75" t="s">
        <v>168</v>
      </c>
    </row>
    <row r="147" spans="1:52" s="7" customFormat="1" ht="45" customHeight="1" x14ac:dyDescent="0.2">
      <c r="A147" s="76">
        <v>132</v>
      </c>
      <c r="B147" s="60" t="s">
        <v>131</v>
      </c>
      <c r="C147" s="60"/>
      <c r="D147" s="60"/>
      <c r="E147" s="60"/>
      <c r="F147" s="60" t="s">
        <v>174</v>
      </c>
      <c r="G147" s="66" t="s">
        <v>175</v>
      </c>
      <c r="H147" s="81" t="s">
        <v>278</v>
      </c>
      <c r="I147" s="54">
        <v>92400</v>
      </c>
      <c r="J147" s="55">
        <v>-9722.68</v>
      </c>
      <c r="K147" s="55" t="s">
        <v>83</v>
      </c>
      <c r="L147" s="61">
        <v>-2651.88</v>
      </c>
      <c r="M147" s="20">
        <v>6560.4</v>
      </c>
      <c r="N147" s="20">
        <v>686.4</v>
      </c>
      <c r="O147" s="20">
        <v>-2808.96</v>
      </c>
      <c r="P147" s="20">
        <v>6551.16</v>
      </c>
      <c r="Q147" s="20">
        <v>-2380.2399999999998</v>
      </c>
      <c r="R147" s="20">
        <f t="shared" si="2"/>
        <v>5956.8799999999992</v>
      </c>
      <c r="S147" s="59">
        <v>-17563.759999999998</v>
      </c>
      <c r="T147" s="20">
        <v>13797.96</v>
      </c>
      <c r="U147" s="20">
        <v>74836.240000000005</v>
      </c>
      <c r="V147" s="68"/>
      <c r="W147" s="68"/>
      <c r="X147" s="69"/>
      <c r="Y147" s="68"/>
      <c r="Z147" s="77" t="s">
        <v>169</v>
      </c>
    </row>
    <row r="148" spans="1:52" s="7" customFormat="1" ht="45" customHeight="1" x14ac:dyDescent="0.2">
      <c r="A148" s="76">
        <v>133</v>
      </c>
      <c r="B148" s="60" t="s">
        <v>95</v>
      </c>
      <c r="C148" s="60"/>
      <c r="D148" s="60"/>
      <c r="E148" s="60"/>
      <c r="F148" s="60" t="s">
        <v>174</v>
      </c>
      <c r="G148" s="66" t="s">
        <v>175</v>
      </c>
      <c r="H148" s="81" t="s">
        <v>278</v>
      </c>
      <c r="I148" s="54">
        <v>99000</v>
      </c>
      <c r="J148" s="20">
        <v>-11870.22</v>
      </c>
      <c r="K148" s="55" t="s">
        <v>83</v>
      </c>
      <c r="L148" s="20">
        <v>-2841.3</v>
      </c>
      <c r="M148" s="20">
        <v>7029</v>
      </c>
      <c r="N148" s="20">
        <v>686.4</v>
      </c>
      <c r="O148" s="20">
        <v>-3009.6</v>
      </c>
      <c r="P148" s="20">
        <v>7019.1</v>
      </c>
      <c r="Q148" s="20">
        <v>0</v>
      </c>
      <c r="R148" s="20">
        <f t="shared" si="2"/>
        <v>8883.6</v>
      </c>
      <c r="S148" s="20">
        <v>-17721.12</v>
      </c>
      <c r="T148" s="20">
        <v>14734.5</v>
      </c>
      <c r="U148" s="20">
        <v>81278.880000000005</v>
      </c>
      <c r="V148" s="68"/>
      <c r="W148" s="68"/>
      <c r="X148" s="68"/>
      <c r="Y148" s="68"/>
      <c r="Z148" s="77" t="s">
        <v>169</v>
      </c>
    </row>
    <row r="149" spans="1:52" s="7" customFormat="1" ht="45" customHeight="1" x14ac:dyDescent="0.2">
      <c r="A149" s="76">
        <v>134</v>
      </c>
      <c r="B149" s="60" t="s">
        <v>67</v>
      </c>
      <c r="C149" s="60"/>
      <c r="D149" s="60"/>
      <c r="E149" s="60"/>
      <c r="F149" s="60" t="s">
        <v>174</v>
      </c>
      <c r="G149" s="66" t="s">
        <v>175</v>
      </c>
      <c r="H149" s="81" t="s">
        <v>278</v>
      </c>
      <c r="I149" s="54">
        <v>84150</v>
      </c>
      <c r="J149" s="20">
        <v>-8377.1200000000008</v>
      </c>
      <c r="K149" s="55" t="s">
        <v>83</v>
      </c>
      <c r="L149" s="20">
        <v>-2415.1</v>
      </c>
      <c r="M149" s="20">
        <v>5974.66</v>
      </c>
      <c r="N149" s="20">
        <v>686.4</v>
      </c>
      <c r="O149" s="20">
        <v>-2558.16</v>
      </c>
      <c r="P149" s="20">
        <v>5966.24</v>
      </c>
      <c r="Q149" s="20">
        <v>0</v>
      </c>
      <c r="R149" s="20">
        <f t="shared" si="2"/>
        <v>7654.04</v>
      </c>
      <c r="S149" s="20">
        <v>-13350.38</v>
      </c>
      <c r="T149" s="20">
        <v>12627.3</v>
      </c>
      <c r="U149" s="20">
        <v>70799.62</v>
      </c>
      <c r="V149" s="68"/>
      <c r="W149" s="68"/>
      <c r="X149" s="68"/>
      <c r="Y149" s="68"/>
      <c r="Z149" s="77" t="s">
        <v>168</v>
      </c>
    </row>
    <row r="150" spans="1:52" s="7" customFormat="1" ht="44.25" customHeight="1" x14ac:dyDescent="0.2">
      <c r="A150" s="76">
        <v>135</v>
      </c>
      <c r="B150" s="60" t="s">
        <v>122</v>
      </c>
      <c r="C150" s="60"/>
      <c r="D150" s="60"/>
      <c r="E150" s="60"/>
      <c r="F150" s="60" t="s">
        <v>174</v>
      </c>
      <c r="G150" s="66" t="s">
        <v>175</v>
      </c>
      <c r="H150" s="81" t="s">
        <v>278</v>
      </c>
      <c r="I150" s="54">
        <v>75900</v>
      </c>
      <c r="J150" s="20">
        <v>-6478.72</v>
      </c>
      <c r="K150" s="55" t="s">
        <v>83</v>
      </c>
      <c r="L150" s="20">
        <v>-2178.34</v>
      </c>
      <c r="M150" s="20">
        <v>5388.9</v>
      </c>
      <c r="N150" s="20">
        <v>686.4</v>
      </c>
      <c r="O150" s="20">
        <v>-2307.36</v>
      </c>
      <c r="P150" s="20">
        <v>5381.32</v>
      </c>
      <c r="Q150" s="20">
        <v>0</v>
      </c>
      <c r="R150" s="20">
        <f t="shared" si="2"/>
        <v>6970.9199999999992</v>
      </c>
      <c r="S150" s="20">
        <v>-10964.42</v>
      </c>
      <c r="T150" s="20">
        <v>11456.62</v>
      </c>
      <c r="U150" s="20">
        <v>64935.58</v>
      </c>
      <c r="V150" s="68"/>
      <c r="W150" s="68"/>
      <c r="X150" s="71"/>
      <c r="Y150" s="68"/>
      <c r="Z150" s="77" t="s">
        <v>168</v>
      </c>
    </row>
    <row r="151" spans="1:52" s="7" customFormat="1" ht="44.25" customHeight="1" x14ac:dyDescent="0.2">
      <c r="A151" s="76">
        <v>136</v>
      </c>
      <c r="B151" s="60" t="s">
        <v>158</v>
      </c>
      <c r="C151" s="60"/>
      <c r="D151" s="60"/>
      <c r="E151" s="60"/>
      <c r="F151" s="60" t="s">
        <v>185</v>
      </c>
      <c r="G151" s="66" t="s">
        <v>175</v>
      </c>
      <c r="H151" s="81" t="s">
        <v>278</v>
      </c>
      <c r="I151" s="54">
        <v>57750</v>
      </c>
      <c r="J151" s="20">
        <v>-3063.26</v>
      </c>
      <c r="K151" s="55" t="s">
        <v>83</v>
      </c>
      <c r="L151" s="20">
        <v>-1657.42</v>
      </c>
      <c r="M151" s="20">
        <v>4100.26</v>
      </c>
      <c r="N151" s="20">
        <v>635.26</v>
      </c>
      <c r="O151" s="20">
        <v>-1755.6</v>
      </c>
      <c r="P151" s="20">
        <v>4094.48</v>
      </c>
      <c r="Q151" s="20">
        <v>0</v>
      </c>
      <c r="R151" s="20">
        <f t="shared" si="2"/>
        <v>5416.9800000000005</v>
      </c>
      <c r="S151" s="20">
        <v>-6476.28</v>
      </c>
      <c r="T151" s="20">
        <v>8830</v>
      </c>
      <c r="U151" s="20">
        <v>51273.72</v>
      </c>
      <c r="V151" s="68"/>
      <c r="W151" s="68"/>
      <c r="X151" s="68"/>
      <c r="Y151" s="68"/>
      <c r="Z151" s="77" t="s">
        <v>168</v>
      </c>
    </row>
    <row r="152" spans="1:52" s="7" customFormat="1" ht="54" customHeight="1" x14ac:dyDescent="0.2">
      <c r="A152" s="76">
        <v>137</v>
      </c>
      <c r="B152" s="60" t="s">
        <v>69</v>
      </c>
      <c r="C152" s="60"/>
      <c r="D152" s="60"/>
      <c r="E152" s="60"/>
      <c r="F152" s="60" t="s">
        <v>185</v>
      </c>
      <c r="G152" s="66" t="s">
        <v>175</v>
      </c>
      <c r="H152" s="81" t="s">
        <v>278</v>
      </c>
      <c r="I152" s="54">
        <v>57750</v>
      </c>
      <c r="J152" s="20">
        <v>-3063.26</v>
      </c>
      <c r="K152" s="55" t="s">
        <v>83</v>
      </c>
      <c r="L152" s="20">
        <v>-1657.42</v>
      </c>
      <c r="M152" s="20">
        <v>4100.26</v>
      </c>
      <c r="N152" s="20">
        <v>635.26</v>
      </c>
      <c r="O152" s="20">
        <v>-1755.6</v>
      </c>
      <c r="P152" s="20">
        <v>4094.48</v>
      </c>
      <c r="Q152" s="20">
        <v>0</v>
      </c>
      <c r="R152" s="20">
        <f t="shared" si="2"/>
        <v>5416.9800000000005</v>
      </c>
      <c r="S152" s="20">
        <v>-6476.28</v>
      </c>
      <c r="T152" s="20">
        <v>8830</v>
      </c>
      <c r="U152" s="20">
        <v>51273.72</v>
      </c>
      <c r="V152" s="68"/>
      <c r="W152" s="68"/>
      <c r="X152" s="68"/>
      <c r="Y152" s="68"/>
      <c r="Z152" s="77" t="s">
        <v>168</v>
      </c>
    </row>
    <row r="153" spans="1:52" s="7" customFormat="1" ht="45" customHeight="1" x14ac:dyDescent="0.2">
      <c r="A153" s="76">
        <v>130</v>
      </c>
      <c r="B153" s="60" t="s">
        <v>116</v>
      </c>
      <c r="C153" s="60"/>
      <c r="D153" s="60"/>
      <c r="E153" s="60"/>
      <c r="F153" s="60" t="s">
        <v>231</v>
      </c>
      <c r="G153" s="66" t="s">
        <v>175</v>
      </c>
      <c r="H153" s="81" t="s">
        <v>278</v>
      </c>
      <c r="I153" s="67">
        <v>57796.32</v>
      </c>
      <c r="J153" s="20">
        <v>-3063.26</v>
      </c>
      <c r="K153" s="55" t="s">
        <v>83</v>
      </c>
      <c r="L153" s="20">
        <v>-1657.42</v>
      </c>
      <c r="M153" s="20">
        <v>4100.26</v>
      </c>
      <c r="N153" s="20">
        <v>635.26</v>
      </c>
      <c r="O153" s="20">
        <v>-1755.6</v>
      </c>
      <c r="P153" s="20">
        <v>4094.48</v>
      </c>
      <c r="Q153" s="20">
        <v>0</v>
      </c>
      <c r="R153" s="20">
        <f t="shared" si="2"/>
        <v>5416.9800000000005</v>
      </c>
      <c r="S153" s="20">
        <v>-6476.28</v>
      </c>
      <c r="T153" s="20">
        <v>8830</v>
      </c>
      <c r="U153" s="20">
        <v>51320.04</v>
      </c>
      <c r="V153" s="68"/>
      <c r="W153" s="68"/>
      <c r="X153" s="68"/>
      <c r="Y153" s="68"/>
      <c r="Z153" s="77" t="s">
        <v>169</v>
      </c>
    </row>
    <row r="154" spans="1:52" s="7" customFormat="1" ht="45" customHeight="1" x14ac:dyDescent="0.2">
      <c r="A154" s="76">
        <v>139</v>
      </c>
      <c r="B154" s="60" t="s">
        <v>101</v>
      </c>
      <c r="C154" s="60"/>
      <c r="D154" s="60"/>
      <c r="E154" s="60"/>
      <c r="F154" s="60" t="s">
        <v>185</v>
      </c>
      <c r="G154" s="66" t="s">
        <v>175</v>
      </c>
      <c r="H154" s="81" t="s">
        <v>278</v>
      </c>
      <c r="I154" s="54">
        <v>57750</v>
      </c>
      <c r="J154" s="20">
        <v>-3063.26</v>
      </c>
      <c r="K154" s="55" t="s">
        <v>83</v>
      </c>
      <c r="L154" s="20">
        <v>-1657.42</v>
      </c>
      <c r="M154" s="20">
        <v>4100.26</v>
      </c>
      <c r="N154" s="20">
        <v>635.26</v>
      </c>
      <c r="O154" s="20">
        <v>-1755.6</v>
      </c>
      <c r="P154" s="20">
        <v>4094.48</v>
      </c>
      <c r="Q154" s="20">
        <v>0</v>
      </c>
      <c r="R154" s="20">
        <f t="shared" si="2"/>
        <v>5416.9800000000005</v>
      </c>
      <c r="S154" s="20">
        <v>-13510.76</v>
      </c>
      <c r="T154" s="20">
        <v>8830</v>
      </c>
      <c r="U154" s="20">
        <v>44239.24</v>
      </c>
      <c r="V154" s="68"/>
      <c r="W154" s="68"/>
      <c r="X154" s="68"/>
      <c r="Y154" s="68"/>
      <c r="Z154" s="77" t="s">
        <v>168</v>
      </c>
    </row>
    <row r="155" spans="1:52" s="7" customFormat="1" ht="45" customHeight="1" x14ac:dyDescent="0.2">
      <c r="A155" s="76">
        <v>140</v>
      </c>
      <c r="B155" s="60" t="s">
        <v>43</v>
      </c>
      <c r="C155" s="60"/>
      <c r="D155" s="60"/>
      <c r="E155" s="60"/>
      <c r="F155" s="60" t="s">
        <v>185</v>
      </c>
      <c r="G155" s="66" t="s">
        <v>175</v>
      </c>
      <c r="H155" s="81" t="s">
        <v>278</v>
      </c>
      <c r="I155" s="54">
        <v>57750</v>
      </c>
      <c r="J155" s="20">
        <v>-3063.26</v>
      </c>
      <c r="K155" s="55" t="s">
        <v>83</v>
      </c>
      <c r="L155" s="20">
        <v>-1657.42</v>
      </c>
      <c r="M155" s="20">
        <v>4100.26</v>
      </c>
      <c r="N155" s="20">
        <v>635.26</v>
      </c>
      <c r="O155" s="20">
        <v>-1755.6</v>
      </c>
      <c r="P155" s="20">
        <v>4094.48</v>
      </c>
      <c r="Q155" s="20">
        <v>0</v>
      </c>
      <c r="R155" s="20">
        <f t="shared" si="2"/>
        <v>5416.9800000000005</v>
      </c>
      <c r="S155" s="20">
        <v>-6476.28</v>
      </c>
      <c r="T155" s="20">
        <v>8830</v>
      </c>
      <c r="U155" s="20">
        <v>51273.72</v>
      </c>
      <c r="V155" s="68"/>
      <c r="W155" s="68"/>
      <c r="X155" s="68"/>
      <c r="Y155" s="68"/>
      <c r="Z155" s="77" t="s">
        <v>168</v>
      </c>
    </row>
    <row r="156" spans="1:52" s="15" customFormat="1" ht="45" customHeight="1" x14ac:dyDescent="0.2">
      <c r="A156" s="76">
        <v>141</v>
      </c>
      <c r="B156" s="60" t="s">
        <v>81</v>
      </c>
      <c r="C156" s="60"/>
      <c r="D156" s="60"/>
      <c r="E156" s="60"/>
      <c r="F156" s="60" t="s">
        <v>185</v>
      </c>
      <c r="G156" s="66" t="s">
        <v>175</v>
      </c>
      <c r="H156" s="81" t="s">
        <v>278</v>
      </c>
      <c r="I156" s="54">
        <v>57750</v>
      </c>
      <c r="J156" s="20">
        <v>-2825.22</v>
      </c>
      <c r="K156" s="55" t="s">
        <v>83</v>
      </c>
      <c r="L156" s="20">
        <v>-1657.42</v>
      </c>
      <c r="M156" s="20">
        <v>4100.26</v>
      </c>
      <c r="N156" s="20">
        <v>635.26</v>
      </c>
      <c r="O156" s="20">
        <v>-1755.6</v>
      </c>
      <c r="P156" s="20">
        <v>4094.48</v>
      </c>
      <c r="Q156" s="20">
        <v>-1190.1199999999999</v>
      </c>
      <c r="R156" s="20">
        <f t="shared" si="2"/>
        <v>4226.8600000000006</v>
      </c>
      <c r="S156" s="20">
        <v>-7428.36</v>
      </c>
      <c r="T156" s="20">
        <v>8830</v>
      </c>
      <c r="U156" s="20">
        <v>50321.64</v>
      </c>
      <c r="V156" s="72"/>
      <c r="W156" s="68"/>
      <c r="X156" s="68"/>
      <c r="Y156" s="68"/>
      <c r="Z156" s="77" t="s">
        <v>169</v>
      </c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</row>
    <row r="157" spans="1:52" s="7" customFormat="1" ht="45" customHeight="1" x14ac:dyDescent="0.2">
      <c r="A157" s="76">
        <v>142</v>
      </c>
      <c r="B157" s="60" t="s">
        <v>270</v>
      </c>
      <c r="C157" s="60"/>
      <c r="D157" s="60"/>
      <c r="E157" s="60"/>
      <c r="F157" s="60" t="s">
        <v>185</v>
      </c>
      <c r="G157" s="66" t="s">
        <v>175</v>
      </c>
      <c r="H157" s="81" t="s">
        <v>278</v>
      </c>
      <c r="I157" s="54">
        <v>58771.62</v>
      </c>
      <c r="J157" s="20">
        <v>-2809.2</v>
      </c>
      <c r="K157" s="55" t="s">
        <v>83</v>
      </c>
      <c r="L157" s="20">
        <v>-1618.68</v>
      </c>
      <c r="M157" s="20">
        <v>4004.4</v>
      </c>
      <c r="N157" s="20">
        <v>620.4</v>
      </c>
      <c r="O157" s="20">
        <v>-1714.56</v>
      </c>
      <c r="P157" s="20">
        <v>3998.76</v>
      </c>
      <c r="Q157" s="20">
        <v>0</v>
      </c>
      <c r="R157" s="20">
        <f t="shared" si="2"/>
        <v>5290.3200000000006</v>
      </c>
      <c r="S157" s="20">
        <v>-6378.44</v>
      </c>
      <c r="T157" s="20">
        <v>8623.56</v>
      </c>
      <c r="U157" s="20">
        <v>52393.18</v>
      </c>
      <c r="V157" s="68"/>
      <c r="W157" s="68"/>
      <c r="X157" s="68"/>
      <c r="Y157" s="68"/>
      <c r="Z157" s="77" t="s">
        <v>169</v>
      </c>
    </row>
    <row r="158" spans="1:52" s="7" customFormat="1" ht="46.5" customHeight="1" x14ac:dyDescent="0.2">
      <c r="A158" s="76">
        <v>143</v>
      </c>
      <c r="B158" s="60" t="s">
        <v>27</v>
      </c>
      <c r="C158" s="60"/>
      <c r="D158" s="60"/>
      <c r="E158" s="60"/>
      <c r="F158" s="60" t="s">
        <v>194</v>
      </c>
      <c r="G158" s="66" t="s">
        <v>199</v>
      </c>
      <c r="H158" s="81" t="s">
        <v>278</v>
      </c>
      <c r="I158" s="54">
        <v>264000</v>
      </c>
      <c r="J158" s="20">
        <v>-51503.14</v>
      </c>
      <c r="K158" s="55" t="s">
        <v>83</v>
      </c>
      <c r="L158" s="20">
        <v>-7576.8</v>
      </c>
      <c r="M158" s="20">
        <v>18744</v>
      </c>
      <c r="N158" s="20">
        <v>686.4</v>
      </c>
      <c r="O158" s="20">
        <v>-4742.3999999999996</v>
      </c>
      <c r="P158" s="20">
        <v>11060.4</v>
      </c>
      <c r="Q158" s="20">
        <v>0</v>
      </c>
      <c r="R158" s="20">
        <f t="shared" si="2"/>
        <v>18171.599999999999</v>
      </c>
      <c r="S158" s="20">
        <v>-69812.34</v>
      </c>
      <c r="T158" s="20">
        <v>30490.799999999999</v>
      </c>
      <c r="U158" s="20">
        <v>194187.66</v>
      </c>
      <c r="V158" s="68"/>
      <c r="W158" s="68"/>
      <c r="X158" s="69"/>
      <c r="Y158" s="68"/>
      <c r="Z158" s="77" t="s">
        <v>168</v>
      </c>
    </row>
    <row r="159" spans="1:52" s="7" customFormat="1" ht="45" customHeight="1" x14ac:dyDescent="0.2">
      <c r="A159" s="76">
        <v>144</v>
      </c>
      <c r="B159" s="60" t="s">
        <v>86</v>
      </c>
      <c r="C159" s="60"/>
      <c r="D159" s="60"/>
      <c r="E159" s="60"/>
      <c r="F159" s="60" t="s">
        <v>184</v>
      </c>
      <c r="G159" s="66" t="s">
        <v>205</v>
      </c>
      <c r="H159" s="81" t="s">
        <v>278</v>
      </c>
      <c r="I159" s="54">
        <v>123750</v>
      </c>
      <c r="J159" s="20">
        <v>-17394.5</v>
      </c>
      <c r="K159" s="55" t="s">
        <v>83</v>
      </c>
      <c r="L159" s="20">
        <v>-3551.62</v>
      </c>
      <c r="M159" s="20">
        <v>8786.26</v>
      </c>
      <c r="N159" s="20">
        <v>686.4</v>
      </c>
      <c r="O159" s="20">
        <v>-3762</v>
      </c>
      <c r="P159" s="20">
        <v>8773.8799999999992</v>
      </c>
      <c r="Q159" s="20">
        <v>-1190.1199999999999</v>
      </c>
      <c r="R159" s="20">
        <f t="shared" si="2"/>
        <v>9742.7999999999993</v>
      </c>
      <c r="S159" s="20">
        <v>-25898.240000000002</v>
      </c>
      <c r="T159" s="20">
        <v>18246.54</v>
      </c>
      <c r="U159" s="20">
        <v>97851.76</v>
      </c>
      <c r="V159" s="68"/>
      <c r="W159" s="68"/>
      <c r="X159" s="68"/>
      <c r="Y159" s="68"/>
      <c r="Z159" s="77" t="s">
        <v>168</v>
      </c>
    </row>
    <row r="160" spans="1:52" s="7" customFormat="1" ht="45" customHeight="1" x14ac:dyDescent="0.2">
      <c r="A160" s="76">
        <v>145</v>
      </c>
      <c r="B160" s="60" t="s">
        <v>166</v>
      </c>
      <c r="C160" s="60"/>
      <c r="D160" s="60"/>
      <c r="E160" s="60"/>
      <c r="F160" s="60" t="s">
        <v>182</v>
      </c>
      <c r="G160" s="66" t="s">
        <v>205</v>
      </c>
      <c r="H160" s="81" t="s">
        <v>278</v>
      </c>
      <c r="I160" s="54">
        <v>72600</v>
      </c>
      <c r="J160" s="20">
        <v>-5619.7</v>
      </c>
      <c r="K160" s="55" t="s">
        <v>83</v>
      </c>
      <c r="L160" s="20">
        <v>-2083.62</v>
      </c>
      <c r="M160" s="20">
        <v>5154.6000000000004</v>
      </c>
      <c r="N160" s="20">
        <v>686.4</v>
      </c>
      <c r="O160" s="20">
        <v>-2207.04</v>
      </c>
      <c r="P160" s="20">
        <v>5147.34</v>
      </c>
      <c r="Q160" s="20">
        <v>-1190.1199999999999</v>
      </c>
      <c r="R160" s="20">
        <f t="shared" si="2"/>
        <v>5507.56</v>
      </c>
      <c r="S160" s="20">
        <v>-14095.48</v>
      </c>
      <c r="T160" s="20">
        <v>10988.34</v>
      </c>
      <c r="U160" s="20">
        <v>58504.52</v>
      </c>
      <c r="V160" s="68"/>
      <c r="W160" s="68"/>
      <c r="X160" s="68"/>
      <c r="Y160" s="68"/>
      <c r="Z160" s="77" t="s">
        <v>168</v>
      </c>
    </row>
    <row r="161" spans="1:51" s="7" customFormat="1" ht="45" customHeight="1" x14ac:dyDescent="0.2">
      <c r="A161" s="76">
        <v>146</v>
      </c>
      <c r="B161" s="60" t="s">
        <v>68</v>
      </c>
      <c r="C161" s="60"/>
      <c r="D161" s="60"/>
      <c r="E161" s="60"/>
      <c r="F161" s="60" t="s">
        <v>182</v>
      </c>
      <c r="G161" s="66" t="s">
        <v>205</v>
      </c>
      <c r="H161" s="81" t="s">
        <v>278</v>
      </c>
      <c r="I161" s="54">
        <v>82500</v>
      </c>
      <c r="J161" s="20">
        <v>-7989</v>
      </c>
      <c r="K161" s="55" t="s">
        <v>83</v>
      </c>
      <c r="L161" s="20">
        <v>-2367.7600000000002</v>
      </c>
      <c r="M161" s="20">
        <v>5857.5</v>
      </c>
      <c r="N161" s="20">
        <v>686.4</v>
      </c>
      <c r="O161" s="20">
        <v>-2508</v>
      </c>
      <c r="P161" s="20">
        <v>5849.26</v>
      </c>
      <c r="Q161" s="20">
        <v>0</v>
      </c>
      <c r="R161" s="20">
        <f t="shared" si="2"/>
        <v>7517.4</v>
      </c>
      <c r="S161" s="20">
        <v>-12864.76</v>
      </c>
      <c r="T161" s="20">
        <v>12393.16</v>
      </c>
      <c r="U161" s="20">
        <v>69635.240000000005</v>
      </c>
      <c r="V161" s="68"/>
      <c r="W161" s="68"/>
      <c r="X161" s="68"/>
      <c r="Y161" s="68"/>
      <c r="Z161" s="77" t="s">
        <v>168</v>
      </c>
    </row>
    <row r="162" spans="1:51" s="7" customFormat="1" ht="45" customHeight="1" x14ac:dyDescent="0.2">
      <c r="A162" s="76">
        <v>147</v>
      </c>
      <c r="B162" s="60" t="s">
        <v>135</v>
      </c>
      <c r="C162" s="60"/>
      <c r="D162" s="60"/>
      <c r="E162" s="60"/>
      <c r="F162" s="60" t="s">
        <v>184</v>
      </c>
      <c r="G162" s="66" t="s">
        <v>189</v>
      </c>
      <c r="H162" s="81" t="s">
        <v>278</v>
      </c>
      <c r="I162" s="54">
        <v>171600</v>
      </c>
      <c r="J162" s="20">
        <v>-29066.12</v>
      </c>
      <c r="K162" s="55" t="s">
        <v>83</v>
      </c>
      <c r="L162" s="20">
        <v>-4924.92</v>
      </c>
      <c r="M162" s="20">
        <v>12183.6</v>
      </c>
      <c r="N162" s="20">
        <v>686.4</v>
      </c>
      <c r="O162" s="20">
        <v>-4742.3999999999996</v>
      </c>
      <c r="P162" s="20">
        <v>11060.4</v>
      </c>
      <c r="Q162" s="20">
        <v>0</v>
      </c>
      <c r="R162" s="20">
        <f t="shared" si="2"/>
        <v>14263.08</v>
      </c>
      <c r="S162" s="20">
        <v>-44723.44</v>
      </c>
      <c r="T162" s="20">
        <v>23930.400000000001</v>
      </c>
      <c r="U162" s="20">
        <v>126876.56</v>
      </c>
      <c r="V162" s="68"/>
      <c r="W162" s="68"/>
      <c r="X162" s="68"/>
      <c r="Y162" s="68"/>
      <c r="Z162" s="77" t="s">
        <v>168</v>
      </c>
    </row>
    <row r="163" spans="1:51" s="7" customFormat="1" ht="45" customHeight="1" x14ac:dyDescent="0.2">
      <c r="A163" s="76">
        <v>148</v>
      </c>
      <c r="B163" s="60" t="s">
        <v>61</v>
      </c>
      <c r="C163" s="60"/>
      <c r="D163" s="60"/>
      <c r="E163" s="60"/>
      <c r="F163" s="60" t="s">
        <v>182</v>
      </c>
      <c r="G163" s="66" t="s">
        <v>189</v>
      </c>
      <c r="H163" s="81" t="s">
        <v>278</v>
      </c>
      <c r="I163" s="67">
        <v>90750</v>
      </c>
      <c r="J163" s="20">
        <v>-9929.6200000000008</v>
      </c>
      <c r="K163" s="55" t="s">
        <v>83</v>
      </c>
      <c r="L163" s="20">
        <v>-2604.52</v>
      </c>
      <c r="M163" s="20">
        <v>6443.26</v>
      </c>
      <c r="N163" s="20">
        <v>686.4</v>
      </c>
      <c r="O163" s="20">
        <v>-2758.8</v>
      </c>
      <c r="P163" s="20">
        <v>6434.18</v>
      </c>
      <c r="Q163" s="20">
        <v>0</v>
      </c>
      <c r="R163" s="20">
        <f t="shared" si="2"/>
        <v>8200.52</v>
      </c>
      <c r="S163" s="20">
        <v>-15292.94</v>
      </c>
      <c r="T163" s="20">
        <v>13563.84</v>
      </c>
      <c r="U163" s="20">
        <v>75457.06</v>
      </c>
      <c r="V163" s="68"/>
      <c r="W163" s="68"/>
      <c r="X163" s="68"/>
      <c r="Y163" s="68"/>
      <c r="Z163" s="77" t="s">
        <v>168</v>
      </c>
    </row>
    <row r="164" spans="1:51" s="7" customFormat="1" ht="45" customHeight="1" x14ac:dyDescent="0.2">
      <c r="A164" s="76">
        <v>149</v>
      </c>
      <c r="B164" s="60" t="s">
        <v>113</v>
      </c>
      <c r="C164" s="60"/>
      <c r="D164" s="60"/>
      <c r="E164" s="60"/>
      <c r="F164" s="60" t="s">
        <v>194</v>
      </c>
      <c r="G164" s="66" t="s">
        <v>229</v>
      </c>
      <c r="H164" s="81" t="s">
        <v>278</v>
      </c>
      <c r="I164" s="54">
        <v>198000</v>
      </c>
      <c r="J164" s="20">
        <v>-35476.699999999997</v>
      </c>
      <c r="K164" s="55" t="s">
        <v>83</v>
      </c>
      <c r="L164" s="20">
        <v>-5682.6</v>
      </c>
      <c r="M164" s="20">
        <v>14058</v>
      </c>
      <c r="N164" s="20">
        <v>686.4</v>
      </c>
      <c r="O164" s="20">
        <v>-4742.3999999999996</v>
      </c>
      <c r="P164" s="20">
        <v>11060.4</v>
      </c>
      <c r="Q164" s="20">
        <v>0</v>
      </c>
      <c r="R164" s="20">
        <f t="shared" si="2"/>
        <v>15379.8</v>
      </c>
      <c r="S164" s="20">
        <v>-45901.7</v>
      </c>
      <c r="T164" s="20">
        <v>25804.799999999999</v>
      </c>
      <c r="U164" s="20">
        <v>152098.29999999999</v>
      </c>
      <c r="V164" s="68"/>
      <c r="W164" s="68"/>
      <c r="X164" s="68"/>
      <c r="Y164" s="68"/>
      <c r="Z164" s="77" t="s">
        <v>169</v>
      </c>
    </row>
    <row r="165" spans="1:51" s="7" customFormat="1" ht="45" customHeight="1" x14ac:dyDescent="0.2">
      <c r="A165" s="76">
        <v>150</v>
      </c>
      <c r="B165" s="60" t="s">
        <v>72</v>
      </c>
      <c r="C165" s="60"/>
      <c r="D165" s="60"/>
      <c r="E165" s="60"/>
      <c r="F165" s="60" t="s">
        <v>184</v>
      </c>
      <c r="G165" s="66" t="s">
        <v>210</v>
      </c>
      <c r="H165" s="81" t="s">
        <v>278</v>
      </c>
      <c r="I165" s="54">
        <v>99000</v>
      </c>
      <c r="J165" s="20">
        <v>-11572.68</v>
      </c>
      <c r="K165" s="55" t="s">
        <v>83</v>
      </c>
      <c r="L165" s="20">
        <v>-2841.3</v>
      </c>
      <c r="M165" s="20">
        <v>7029</v>
      </c>
      <c r="N165" s="20">
        <v>686.4</v>
      </c>
      <c r="O165" s="20">
        <v>-3009.6</v>
      </c>
      <c r="P165" s="20">
        <v>7019.1</v>
      </c>
      <c r="Q165" s="20">
        <v>0</v>
      </c>
      <c r="R165" s="20">
        <f t="shared" si="2"/>
        <v>8883.6</v>
      </c>
      <c r="S165" s="20">
        <v>-18613.7</v>
      </c>
      <c r="T165" s="20">
        <v>14734.5</v>
      </c>
      <c r="U165" s="20">
        <v>80386.3</v>
      </c>
      <c r="V165" s="68"/>
      <c r="W165" s="68"/>
      <c r="X165" s="68"/>
      <c r="Y165" s="68"/>
      <c r="Z165" s="77" t="s">
        <v>168</v>
      </c>
    </row>
    <row r="166" spans="1:51" s="7" customFormat="1" ht="45" customHeight="1" x14ac:dyDescent="0.2">
      <c r="A166" s="76">
        <v>151</v>
      </c>
      <c r="B166" s="60" t="s">
        <v>119</v>
      </c>
      <c r="C166" s="60"/>
      <c r="D166" s="60"/>
      <c r="E166" s="60"/>
      <c r="F166" s="60" t="s">
        <v>231</v>
      </c>
      <c r="G166" s="66" t="s">
        <v>235</v>
      </c>
      <c r="H166" s="81" t="s">
        <v>278</v>
      </c>
      <c r="I166" s="54">
        <v>155100</v>
      </c>
      <c r="J166" s="20">
        <v>-25066.34</v>
      </c>
      <c r="K166" s="55" t="s">
        <v>83</v>
      </c>
      <c r="L166" s="20">
        <v>-4451.38</v>
      </c>
      <c r="M166" s="20">
        <v>11012.1</v>
      </c>
      <c r="N166" s="20">
        <v>686.4</v>
      </c>
      <c r="O166" s="20">
        <v>-4715.04</v>
      </c>
      <c r="P166" s="20">
        <v>10996.6</v>
      </c>
      <c r="Q166" s="20">
        <v>-1190.1199999999999</v>
      </c>
      <c r="R166" s="20">
        <f t="shared" si="2"/>
        <v>12338.560000000001</v>
      </c>
      <c r="S166" s="20">
        <v>-34232.76</v>
      </c>
      <c r="T166" s="20">
        <v>22695.1</v>
      </c>
      <c r="U166" s="20">
        <v>120867.24</v>
      </c>
      <c r="V166" s="68"/>
      <c r="W166" s="68"/>
      <c r="X166" s="69"/>
      <c r="Y166" s="68"/>
      <c r="Z166" s="77" t="s">
        <v>168</v>
      </c>
    </row>
    <row r="167" spans="1:51" s="7" customFormat="1" ht="45" customHeight="1" x14ac:dyDescent="0.2">
      <c r="A167" s="76">
        <v>152</v>
      </c>
      <c r="B167" s="60" t="s">
        <v>128</v>
      </c>
      <c r="C167" s="60"/>
      <c r="D167" s="60"/>
      <c r="E167" s="60"/>
      <c r="F167" s="60" t="s">
        <v>184</v>
      </c>
      <c r="G167" s="66" t="s">
        <v>236</v>
      </c>
      <c r="H167" s="81" t="s">
        <v>278</v>
      </c>
      <c r="I167" s="54">
        <v>128700</v>
      </c>
      <c r="J167" s="20">
        <v>-18856.400000000001</v>
      </c>
      <c r="K167" s="55" t="s">
        <v>83</v>
      </c>
      <c r="L167" s="20">
        <v>-3693.7</v>
      </c>
      <c r="M167" s="20">
        <v>9137.7000000000007</v>
      </c>
      <c r="N167" s="20">
        <v>686.4</v>
      </c>
      <c r="O167" s="20">
        <v>-3912.48</v>
      </c>
      <c r="P167" s="20">
        <v>9124.84</v>
      </c>
      <c r="Q167" s="20">
        <v>0</v>
      </c>
      <c r="R167" s="20">
        <f t="shared" si="2"/>
        <v>11342.76</v>
      </c>
      <c r="S167" s="20">
        <v>-32448.26</v>
      </c>
      <c r="T167" s="20">
        <v>18948.939999999999</v>
      </c>
      <c r="U167" s="20">
        <v>96251.74</v>
      </c>
      <c r="V167" s="68"/>
      <c r="W167" s="68"/>
      <c r="X167" s="68"/>
      <c r="Y167" s="68"/>
      <c r="Z167" s="77" t="s">
        <v>168</v>
      </c>
    </row>
    <row r="168" spans="1:51" s="7" customFormat="1" ht="45" customHeight="1" x14ac:dyDescent="0.2">
      <c r="A168" s="76">
        <v>153</v>
      </c>
      <c r="B168" s="83" t="s">
        <v>172</v>
      </c>
      <c r="C168" s="60"/>
      <c r="D168" s="60"/>
      <c r="E168" s="60"/>
      <c r="F168" s="60" t="s">
        <v>182</v>
      </c>
      <c r="G168" s="66" t="s">
        <v>237</v>
      </c>
      <c r="H168" s="81" t="s">
        <v>278</v>
      </c>
      <c r="I168" s="54">
        <v>85800</v>
      </c>
      <c r="J168" s="20">
        <v>-8765.24</v>
      </c>
      <c r="K168" s="55" t="s">
        <v>83</v>
      </c>
      <c r="L168" s="20">
        <v>-2462.46</v>
      </c>
      <c r="M168" s="20">
        <v>6091.8</v>
      </c>
      <c r="N168" s="20">
        <v>686.4</v>
      </c>
      <c r="O168" s="20">
        <v>-2608.3200000000002</v>
      </c>
      <c r="P168" s="20">
        <v>6083.22</v>
      </c>
      <c r="Q168" s="20">
        <v>0</v>
      </c>
      <c r="R168" s="20">
        <f t="shared" si="2"/>
        <v>7790.6399999999994</v>
      </c>
      <c r="S168" s="20">
        <v>-13836.02</v>
      </c>
      <c r="T168" s="20">
        <v>12861.42</v>
      </c>
      <c r="U168" s="20">
        <v>71963.98</v>
      </c>
      <c r="V168" s="68"/>
      <c r="W168" s="68"/>
      <c r="X168" s="68"/>
      <c r="Y168" s="68"/>
      <c r="Z168" s="77" t="s">
        <v>168</v>
      </c>
    </row>
    <row r="169" spans="1:51" s="7" customFormat="1" ht="45" customHeight="1" x14ac:dyDescent="0.2">
      <c r="A169" s="76">
        <v>154</v>
      </c>
      <c r="B169" s="60" t="s">
        <v>269</v>
      </c>
      <c r="C169" s="60"/>
      <c r="D169" s="60"/>
      <c r="E169" s="60"/>
      <c r="F169" s="60" t="s">
        <v>179</v>
      </c>
      <c r="G169" s="66" t="s">
        <v>237</v>
      </c>
      <c r="H169" s="81" t="s">
        <v>278</v>
      </c>
      <c r="I169" s="54">
        <v>55049.18</v>
      </c>
      <c r="J169" s="20">
        <v>-2249.1799999999998</v>
      </c>
      <c r="K169" s="55" t="s">
        <v>83</v>
      </c>
      <c r="L169" s="20">
        <v>-1515.36</v>
      </c>
      <c r="M169" s="20">
        <v>3748.8</v>
      </c>
      <c r="N169" s="20">
        <v>580.79999999999995</v>
      </c>
      <c r="O169" s="20">
        <v>-1605.12</v>
      </c>
      <c r="P169" s="20">
        <v>3743.52</v>
      </c>
      <c r="Q169" s="20">
        <v>0</v>
      </c>
      <c r="R169" s="20">
        <f t="shared" si="2"/>
        <v>4952.6400000000012</v>
      </c>
      <c r="S169" s="20">
        <v>-5369.66</v>
      </c>
      <c r="T169" s="20">
        <v>8073.12</v>
      </c>
      <c r="U169" s="20">
        <v>49679.519999999997</v>
      </c>
      <c r="V169" s="68"/>
      <c r="W169" s="68"/>
      <c r="X169" s="69"/>
      <c r="Y169" s="68"/>
      <c r="Z169" s="77" t="s">
        <v>168</v>
      </c>
    </row>
    <row r="170" spans="1:51" s="9" customFormat="1" ht="39" customHeight="1" thickBot="1" x14ac:dyDescent="0.25">
      <c r="A170" s="63"/>
      <c r="B170" s="64"/>
      <c r="C170" s="64"/>
      <c r="D170" s="64"/>
      <c r="E170" s="64"/>
      <c r="F170" s="64"/>
      <c r="G170" s="64"/>
      <c r="H170" s="64"/>
      <c r="I170" s="65">
        <f>SUM(I16:I169)</f>
        <v>15030561.459999999</v>
      </c>
      <c r="J170" s="65">
        <f t="shared" ref="J170:U170" si="3">SUM(J16:J169)</f>
        <v>-1911749.5199999986</v>
      </c>
      <c r="K170" s="65">
        <f t="shared" si="3"/>
        <v>0</v>
      </c>
      <c r="L170" s="65">
        <f t="shared" si="3"/>
        <v>-412913.45</v>
      </c>
      <c r="M170" s="65">
        <f t="shared" si="3"/>
        <v>1021493.1699999999</v>
      </c>
      <c r="N170" s="65">
        <f t="shared" si="3"/>
        <v>95225.229999999836</v>
      </c>
      <c r="O170" s="65">
        <f t="shared" si="3"/>
        <v>-394758.38999999996</v>
      </c>
      <c r="P170" s="65">
        <f t="shared" si="3"/>
        <v>920670.25000000012</v>
      </c>
      <c r="Q170" s="65">
        <f t="shared" si="3"/>
        <v>-47604.80000000001</v>
      </c>
      <c r="R170" s="65">
        <f t="shared" si="3"/>
        <v>1182112.0100000002</v>
      </c>
      <c r="S170" s="65">
        <f t="shared" si="3"/>
        <v>-2956006.1399999997</v>
      </c>
      <c r="T170" s="65">
        <f t="shared" si="3"/>
        <v>2037388.6500000013</v>
      </c>
      <c r="U170" s="65">
        <f t="shared" si="3"/>
        <v>12074555.220000008</v>
      </c>
      <c r="V170" s="64"/>
      <c r="W170" s="64"/>
      <c r="X170" s="64"/>
      <c r="Y170" s="64"/>
      <c r="Z170" s="78"/>
    </row>
    <row r="171" spans="1:51" ht="16.5" x14ac:dyDescent="0.2">
      <c r="A171" s="5"/>
      <c r="B171" s="5"/>
      <c r="C171" s="5"/>
      <c r="D171" s="5"/>
      <c r="E171" s="5"/>
      <c r="F171" s="33"/>
      <c r="G171" s="33"/>
      <c r="H171" s="5"/>
      <c r="I171" s="84"/>
      <c r="J171" s="5"/>
      <c r="K171" s="50"/>
      <c r="L171" s="10"/>
      <c r="M171" s="10"/>
      <c r="N171" s="11"/>
      <c r="O171" s="10"/>
      <c r="P171" s="5"/>
      <c r="Q171" s="5"/>
      <c r="R171" s="10"/>
      <c r="S171" s="10"/>
      <c r="T171" s="10"/>
      <c r="U171" s="10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</row>
    <row r="172" spans="1:51" ht="18" x14ac:dyDescent="0.2">
      <c r="A172" s="5"/>
      <c r="B172" s="5"/>
      <c r="C172" s="5"/>
      <c r="D172" s="5"/>
      <c r="E172" s="5"/>
      <c r="F172" s="33"/>
      <c r="G172" s="33"/>
      <c r="H172" s="5"/>
      <c r="I172" s="85"/>
      <c r="J172" s="45"/>
      <c r="K172" s="38"/>
      <c r="L172" s="45"/>
      <c r="M172" s="45"/>
      <c r="N172" s="45"/>
      <c r="O172" s="45"/>
      <c r="P172" s="45"/>
      <c r="Q172" s="44"/>
      <c r="R172" s="45"/>
      <c r="S172" s="45"/>
      <c r="T172" s="45"/>
      <c r="U172" s="44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</row>
    <row r="173" spans="1:51" ht="24" customHeight="1" thickBot="1" x14ac:dyDescent="0.25">
      <c r="A173" s="5" t="s">
        <v>3</v>
      </c>
      <c r="B173" s="6"/>
      <c r="C173" s="6"/>
      <c r="D173" s="3"/>
      <c r="E173" s="3"/>
      <c r="F173" s="34"/>
      <c r="G173" s="34"/>
      <c r="H173" s="3"/>
      <c r="I173" s="23"/>
      <c r="J173" s="23"/>
      <c r="K173" s="51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>
        <f>+V170-V172</f>
        <v>0</v>
      </c>
      <c r="W173" s="23">
        <f>+W170-W172</f>
        <v>0</v>
      </c>
      <c r="X173" s="23">
        <f>+X170-X172</f>
        <v>0</v>
      </c>
      <c r="Y173" s="23">
        <f>+Y170-Y172</f>
        <v>0</v>
      </c>
    </row>
    <row r="174" spans="1:51" s="19" customFormat="1" ht="18" customHeight="1" thickBot="1" x14ac:dyDescent="0.25">
      <c r="A174" s="7" t="s">
        <v>42</v>
      </c>
      <c r="B174" s="15"/>
      <c r="C174" s="15"/>
      <c r="D174" s="7"/>
      <c r="E174" s="7"/>
      <c r="F174" s="35"/>
      <c r="G174" s="35"/>
      <c r="H174" s="7"/>
      <c r="I174" s="7"/>
      <c r="J174" s="7"/>
      <c r="K174" s="52"/>
      <c r="L174" s="16"/>
      <c r="M174" s="16"/>
      <c r="N174" s="7"/>
      <c r="O174" s="16"/>
      <c r="P174" s="16"/>
      <c r="Q174" s="16"/>
      <c r="R174" s="16"/>
      <c r="S174" s="16"/>
      <c r="T174" s="16"/>
      <c r="U174" s="16"/>
      <c r="V174" s="17">
        <f>V170+Y170</f>
        <v>0</v>
      </c>
      <c r="W174" s="22" t="s">
        <v>23</v>
      </c>
    </row>
    <row r="175" spans="1:51" s="19" customFormat="1" ht="18" customHeight="1" x14ac:dyDescent="0.2">
      <c r="A175" s="7" t="s">
        <v>51</v>
      </c>
      <c r="B175" s="15"/>
      <c r="C175" s="15"/>
      <c r="D175" s="7"/>
      <c r="E175" s="7"/>
      <c r="F175" s="35"/>
      <c r="G175" s="35"/>
      <c r="J175" s="7"/>
      <c r="K175" s="52"/>
      <c r="L175" s="16"/>
      <c r="M175" s="16"/>
      <c r="N175" s="7"/>
      <c r="O175" s="16"/>
      <c r="P175" s="16"/>
      <c r="Q175" s="16"/>
      <c r="R175" s="16"/>
      <c r="S175" s="16"/>
      <c r="T175" s="16"/>
      <c r="U175" s="16"/>
    </row>
    <row r="176" spans="1:51" s="19" customFormat="1" ht="18" customHeight="1" thickBot="1" x14ac:dyDescent="0.25">
      <c r="A176" s="7" t="s">
        <v>52</v>
      </c>
      <c r="B176" s="15"/>
      <c r="C176" s="15"/>
      <c r="D176" s="7"/>
      <c r="E176" s="7"/>
      <c r="F176" s="35"/>
      <c r="G176" s="35"/>
      <c r="J176" s="7"/>
      <c r="K176" s="52"/>
      <c r="L176" s="16"/>
      <c r="M176" s="16"/>
      <c r="N176" s="7"/>
      <c r="O176" s="16"/>
      <c r="P176" s="16"/>
      <c r="Q176" s="16"/>
      <c r="R176" s="16"/>
      <c r="S176" s="16"/>
      <c r="T176" s="16"/>
      <c r="U176" s="16"/>
    </row>
    <row r="177" spans="1:23" s="19" customFormat="1" ht="18" customHeight="1" thickBot="1" x14ac:dyDescent="0.25">
      <c r="A177" s="7" t="s">
        <v>50</v>
      </c>
      <c r="B177" s="15"/>
      <c r="C177" s="15"/>
      <c r="D177" s="7"/>
      <c r="E177" s="7"/>
      <c r="F177" s="35"/>
      <c r="G177" s="35"/>
      <c r="J177" s="7"/>
      <c r="K177" s="52"/>
      <c r="L177" s="16"/>
      <c r="M177" s="16"/>
      <c r="N177" s="7"/>
      <c r="O177" s="16"/>
      <c r="P177" s="16"/>
      <c r="Q177" s="16"/>
      <c r="R177" s="16"/>
      <c r="S177" s="16"/>
      <c r="T177" s="16"/>
      <c r="U177" s="16"/>
      <c r="V177" s="17">
        <f>V174+U170-Y170</f>
        <v>12074555.220000008</v>
      </c>
      <c r="W177" s="18" t="s">
        <v>33</v>
      </c>
    </row>
    <row r="178" spans="1:23" s="19" customFormat="1" ht="18" customHeight="1" x14ac:dyDescent="0.2">
      <c r="A178" s="7" t="s">
        <v>22</v>
      </c>
      <c r="B178" s="15"/>
      <c r="C178" s="15"/>
      <c r="D178" s="7"/>
      <c r="E178" s="7"/>
      <c r="F178" s="35"/>
      <c r="G178" s="35"/>
      <c r="J178" s="7"/>
      <c r="K178" s="52"/>
      <c r="L178" s="16"/>
      <c r="M178" s="16"/>
      <c r="N178" s="7"/>
      <c r="O178" s="16"/>
      <c r="P178" s="16"/>
      <c r="Q178" s="16"/>
      <c r="R178" s="16"/>
      <c r="S178" s="16"/>
      <c r="T178" s="16"/>
      <c r="U178" s="16"/>
      <c r="V178" s="21"/>
      <c r="W178" s="21"/>
    </row>
    <row r="179" spans="1:23" s="19" customFormat="1" ht="18" customHeight="1" x14ac:dyDescent="0.2">
      <c r="A179" s="7" t="s">
        <v>21</v>
      </c>
      <c r="B179" s="15"/>
      <c r="C179" s="15"/>
      <c r="D179" s="7"/>
      <c r="E179" s="7"/>
      <c r="F179" s="35"/>
      <c r="G179" s="35"/>
      <c r="H179" s="93" t="s">
        <v>48</v>
      </c>
      <c r="I179" s="93"/>
      <c r="J179" s="7"/>
      <c r="K179" s="52"/>
      <c r="L179" s="16"/>
      <c r="M179" s="16"/>
      <c r="N179" s="7"/>
      <c r="O179" s="16"/>
      <c r="P179" s="16"/>
      <c r="Q179" s="16"/>
      <c r="R179" s="16"/>
      <c r="S179" s="16"/>
      <c r="T179" s="16"/>
      <c r="U179" s="16"/>
      <c r="V179" s="21"/>
      <c r="W179" s="21"/>
    </row>
    <row r="180" spans="1:23" s="19" customFormat="1" ht="18" customHeight="1" x14ac:dyDescent="0.2">
      <c r="A180" s="7" t="s">
        <v>36</v>
      </c>
      <c r="B180" s="15"/>
      <c r="C180" s="15"/>
      <c r="D180" s="7"/>
      <c r="E180" s="7"/>
      <c r="F180" s="35"/>
      <c r="G180" s="35"/>
      <c r="H180" s="93" t="s">
        <v>56</v>
      </c>
      <c r="I180" s="93"/>
      <c r="J180" s="7"/>
      <c r="K180" s="52"/>
      <c r="L180" s="16"/>
      <c r="M180" s="16"/>
      <c r="N180" s="7"/>
      <c r="O180" s="16"/>
      <c r="P180" s="16"/>
      <c r="Q180" s="16"/>
      <c r="R180" s="16"/>
      <c r="S180" s="16"/>
      <c r="T180" s="16"/>
      <c r="U180" s="16"/>
    </row>
    <row r="181" spans="1:23" ht="24" customHeight="1" x14ac:dyDescent="0.2">
      <c r="A181" s="42"/>
      <c r="B181" s="42"/>
      <c r="C181" s="42"/>
      <c r="D181" s="42"/>
      <c r="E181" s="42"/>
      <c r="F181" s="42"/>
      <c r="G181" s="42"/>
      <c r="H181" s="93" t="s">
        <v>57</v>
      </c>
      <c r="I181" s="93"/>
      <c r="J181" s="42"/>
      <c r="K181" s="53"/>
      <c r="L181" s="42"/>
      <c r="M181" s="42"/>
      <c r="N181" s="42"/>
      <c r="O181" s="42"/>
      <c r="P181" s="42"/>
      <c r="Q181" s="42"/>
      <c r="R181" s="42"/>
      <c r="S181" s="42"/>
      <c r="T181" s="42"/>
      <c r="U181" s="42"/>
    </row>
    <row r="182" spans="1:23" ht="24" customHeight="1" x14ac:dyDescent="0.2">
      <c r="A182" s="42"/>
      <c r="B182" s="42"/>
      <c r="C182" s="42"/>
      <c r="D182" s="42"/>
      <c r="E182" s="42"/>
      <c r="F182" s="42"/>
      <c r="G182" s="42"/>
      <c r="J182" s="42"/>
      <c r="K182" s="53"/>
      <c r="L182" s="42"/>
      <c r="M182" s="42"/>
      <c r="N182" s="42"/>
      <c r="O182" s="42"/>
      <c r="P182" s="42"/>
      <c r="Q182" s="42"/>
      <c r="R182" s="42"/>
      <c r="S182" s="42"/>
      <c r="T182" s="42"/>
      <c r="U182" s="42"/>
    </row>
    <row r="183" spans="1:23" ht="24" customHeight="1" x14ac:dyDescent="0.2">
      <c r="A183" s="42"/>
      <c r="B183" s="42"/>
      <c r="C183" s="42"/>
      <c r="D183" s="42"/>
      <c r="E183" s="42"/>
      <c r="F183" s="42"/>
      <c r="G183" s="42"/>
      <c r="J183" s="42"/>
      <c r="K183" s="53"/>
      <c r="L183" s="42"/>
      <c r="M183" s="42"/>
      <c r="N183" s="42"/>
      <c r="O183" s="42"/>
      <c r="P183" s="42"/>
      <c r="Q183" s="42"/>
      <c r="R183" s="42"/>
      <c r="S183" s="42"/>
      <c r="T183" s="42"/>
      <c r="U183" s="42"/>
    </row>
    <row r="184" spans="1:23" ht="20.25" x14ac:dyDescent="0.2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53"/>
      <c r="L184" s="42"/>
      <c r="M184" s="42"/>
      <c r="N184" s="42"/>
      <c r="O184" s="42"/>
      <c r="P184" s="42"/>
      <c r="Q184" s="42"/>
      <c r="R184" s="42"/>
      <c r="S184" s="42"/>
      <c r="T184" s="42"/>
      <c r="U184" s="42"/>
    </row>
    <row r="185" spans="1:23" x14ac:dyDescent="0.2">
      <c r="A185" s="12"/>
      <c r="B185" s="12"/>
      <c r="C185" s="12"/>
      <c r="D185" s="12"/>
      <c r="E185" s="12"/>
      <c r="F185" s="36"/>
      <c r="G185" s="36"/>
      <c r="H185" s="12"/>
      <c r="I185" s="12"/>
      <c r="J185" s="12"/>
      <c r="K185" s="48"/>
      <c r="L185" s="12"/>
      <c r="M185" s="12"/>
      <c r="N185" s="12"/>
      <c r="O185" s="12"/>
      <c r="P185" s="12"/>
      <c r="Q185" s="12"/>
      <c r="R185" s="12"/>
      <c r="S185" s="12"/>
      <c r="T185" s="12"/>
      <c r="U185" s="12"/>
    </row>
    <row r="186" spans="1:23" x14ac:dyDescent="0.2">
      <c r="A186" s="12"/>
      <c r="B186" s="12"/>
      <c r="C186" s="12"/>
      <c r="D186" s="12"/>
      <c r="E186" s="12"/>
      <c r="F186" s="36"/>
      <c r="G186" s="36"/>
      <c r="H186" s="12"/>
      <c r="I186" s="12"/>
      <c r="J186" s="12"/>
      <c r="K186" s="48"/>
      <c r="L186" s="12"/>
      <c r="M186" s="12"/>
      <c r="N186" s="12"/>
      <c r="O186" s="12"/>
      <c r="P186" s="12"/>
      <c r="Q186" s="12"/>
      <c r="R186" s="12"/>
      <c r="S186" s="12"/>
      <c r="T186" s="12"/>
      <c r="U186" s="12"/>
    </row>
  </sheetData>
  <autoFilter ref="A13:G181">
    <sortState ref="A24:G24">
      <sortCondition descending="1" ref="B13:B181"/>
    </sortState>
  </autoFilter>
  <sortState ref="B19:X140">
    <sortCondition ref="B19"/>
  </sortState>
  <mergeCells count="31">
    <mergeCell ref="A8:U8"/>
    <mergeCell ref="A7:U7"/>
    <mergeCell ref="S14:S15"/>
    <mergeCell ref="K13:K15"/>
    <mergeCell ref="B13:B15"/>
    <mergeCell ref="A13:A15"/>
    <mergeCell ref="L14:M14"/>
    <mergeCell ref="L13:R13"/>
    <mergeCell ref="S13:T13"/>
    <mergeCell ref="O14:P14"/>
    <mergeCell ref="U13:U15"/>
    <mergeCell ref="R14:R15"/>
    <mergeCell ref="F13:F15"/>
    <mergeCell ref="G13:G15"/>
    <mergeCell ref="A11:U11"/>
    <mergeCell ref="H13:H15"/>
    <mergeCell ref="H181:I181"/>
    <mergeCell ref="I13:I15"/>
    <mergeCell ref="J13:J15"/>
    <mergeCell ref="T14:T15"/>
    <mergeCell ref="Q14:Q15"/>
    <mergeCell ref="N14:N15"/>
    <mergeCell ref="Z13:Z15"/>
    <mergeCell ref="W52:X52"/>
    <mergeCell ref="H180:I180"/>
    <mergeCell ref="H179:I179"/>
    <mergeCell ref="A10:U10"/>
    <mergeCell ref="Y13:Y15"/>
    <mergeCell ref="W13:W15"/>
    <mergeCell ref="V13:V15"/>
    <mergeCell ref="X13:X15"/>
  </mergeCells>
  <phoneticPr fontId="6" type="noConversion"/>
  <printOptions horizontalCentered="1"/>
  <pageMargins left="0.23622047244094491" right="0.23622047244094491" top="0.11811023622047245" bottom="0.15748031496062992" header="0.31496062992125984" footer="0.31496062992125984"/>
  <pageSetup paperSize="5" scale="33" fitToHeight="0" orientation="landscape" r:id="rId1"/>
  <rowBreaks count="5" manualBreakCount="5">
    <brk id="118" max="25" man="1"/>
    <brk id="153" max="25" man="1"/>
    <brk id="147" max="25" man="1"/>
    <brk id="55" max="25" man="1"/>
    <brk id="47" max="25" man="1"/>
  </rowBreaks>
  <ignoredErrors>
    <ignoredError sqref="R14:R15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11" ma:contentTypeDescription="Crear nuevo documento." ma:contentTypeScope="" ma:versionID="84b67df8be30cb83b2fecc1c3ec99d89">
  <xsd:schema xmlns:xsd="http://www.w3.org/2001/XMLSchema" xmlns:xs="http://www.w3.org/2001/XMLSchema" xmlns:p="http://schemas.microsoft.com/office/2006/metadata/properties" xmlns:ns2="4119ddab-bc15-4f27-8127-35b52a9bf776" targetNamespace="http://schemas.microsoft.com/office/2006/metadata/properties" ma:root="true" ma:fieldsID="47643ef91f6286ee220e71228ec0d8ec" ns2:_="">
    <xsd:import namespace="4119ddab-bc15-4f27-8127-35b52a9bf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04E7CF-7D56-40FD-B67B-4B2F367A2A6E}">
  <ds:schemaRefs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4119ddab-bc15-4f27-8127-35b52a9bf776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7A6CEC-BBD1-4AAA-8E7D-2577550D2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</vt:lpstr>
      <vt:lpstr>'Nómina Empleados fijos'!Área_de_impresión</vt:lpstr>
      <vt:lpstr>'Nómina Empleados fijos'!Títulos_a_imprimir</vt:lpstr>
    </vt:vector>
  </TitlesOfParts>
  <Company>Comision Nacional de Etica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festevez</cp:lastModifiedBy>
  <cp:lastPrinted>2022-01-14T15:55:47Z</cp:lastPrinted>
  <dcterms:created xsi:type="dcterms:W3CDTF">2006-07-11T17:39:34Z</dcterms:created>
  <dcterms:modified xsi:type="dcterms:W3CDTF">2022-01-14T15:55:51Z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</Properties>
</file>