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12-Diciembre 2024/"/>
    </mc:Choice>
  </mc:AlternateContent>
  <xr:revisionPtr revIDLastSave="0" documentId="8_{8D75C115-DACC-4335-9E00-0F3AF99C2F7E}" xr6:coauthVersionLast="47" xr6:coauthVersionMax="47" xr10:uidLastSave="{00000000-0000-0000-0000-000000000000}"/>
  <bookViews>
    <workbookView xWindow="28680" yWindow="1320" windowWidth="29040" windowHeight="15720" xr2:uid="{E94C3424-7E55-4B7D-94DD-F1709978103C}"/>
  </bookViews>
  <sheets>
    <sheet name="Diciembre 2024" sheetId="1" r:id="rId1"/>
  </sheets>
  <externalReferences>
    <externalReference r:id="rId2"/>
  </externalReferences>
  <definedNames>
    <definedName name="_xlnm._FilterDatabase" localSheetId="0" hidden="1">'Diciembre 2024'!$B$1:$B$231</definedName>
    <definedName name="_xlnm.Print_Area" localSheetId="0">'Diciembre 2024'!$A$1:$F$148</definedName>
    <definedName name="_xlnm.Print_Titles" localSheetId="0">'Diciembre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E139" i="1"/>
  <c r="F6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</calcChain>
</file>

<file path=xl/sharedStrings.xml><?xml version="1.0" encoding="utf-8"?>
<sst xmlns="http://schemas.openxmlformats.org/spreadsheetml/2006/main" count="147" uniqueCount="109">
  <si>
    <t>Superintendencia de Pensiones</t>
  </si>
  <si>
    <t>Libro Banco</t>
  </si>
  <si>
    <t>Banco de Reservas de la República Dominicana</t>
  </si>
  <si>
    <t>Del 01 al 31 de Diciembre del 2024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</si>
  <si>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</si>
  <si>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</si>
  <si>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</si>
  <si>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</si>
  <si>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</si>
  <si>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</si>
  <si>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</si>
  <si>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</si>
  <si>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Pago de Viáticos</t>
  </si>
  <si>
    <t>Nomina Regalía Pascual</t>
  </si>
  <si>
    <t>Nomina Gratificación Especial</t>
  </si>
  <si>
    <t>Nomina Compensación Especial Militar</t>
  </si>
  <si>
    <t>Transferencia desde la Cuenta de Operaciones</t>
  </si>
  <si>
    <t>Colector de Impuestos Internos</t>
  </si>
  <si>
    <t>Transferencia a la Cuenta Nomina 1ra Qna.</t>
  </si>
  <si>
    <t>Compañía Dominicana de Teléfonos, S.A</t>
  </si>
  <si>
    <t>Heartmade, SRL</t>
  </si>
  <si>
    <t>ERD Media Connecting, SRL</t>
  </si>
  <si>
    <t>Escuela Empresarial Integarl ETI, SRL</t>
  </si>
  <si>
    <t>Jacqueline Altagracia Ramos Concepción</t>
  </si>
  <si>
    <t>Roing, SRL</t>
  </si>
  <si>
    <t>Oficina de Coordinación Presidencial</t>
  </si>
  <si>
    <t>Nomina Alimentación Militar</t>
  </si>
  <si>
    <t>Nomina Bono Vacacional</t>
  </si>
  <si>
    <t xml:space="preserve">Nomina Combustible </t>
  </si>
  <si>
    <t>Nomina Financiamiento de Vehículo</t>
  </si>
  <si>
    <t>Nomina Bono Por Antigüedad</t>
  </si>
  <si>
    <t>Versiones SRL</t>
  </si>
  <si>
    <t>Unipago, S.A.</t>
  </si>
  <si>
    <t>Tecnas, EIRL</t>
  </si>
  <si>
    <t>Diaz Quatro, SAS</t>
  </si>
  <si>
    <t>Escuela de alta Dirección Barna</t>
  </si>
  <si>
    <t xml:space="preserve">Geraldo Antonio De Leon </t>
  </si>
  <si>
    <t>Angel Homero Reyes Madera</t>
  </si>
  <si>
    <t>Transferencia al Ministerio de Cultura</t>
  </si>
  <si>
    <t>Comision por Transferencia</t>
  </si>
  <si>
    <t xml:space="preserve">Ozama Diesel, SRL </t>
  </si>
  <si>
    <t>AMCHER MULTISERVICE,SRL</t>
  </si>
  <si>
    <t>Nap del Caribe, Inc.</t>
  </si>
  <si>
    <t>Corp. del Acueducto y Alcantarillado de SD</t>
  </si>
  <si>
    <t>Avacomp Corporation, SRL</t>
  </si>
  <si>
    <t>Perkin Negocios, SRL</t>
  </si>
  <si>
    <t>Quantum ADS, SRL</t>
  </si>
  <si>
    <t>Federación Nac. de Trab de Zonas Franca</t>
  </si>
  <si>
    <t>Ayuntamiento del Distrito Nacional</t>
  </si>
  <si>
    <t>Altice Dominicana, S.A.</t>
  </si>
  <si>
    <t>PAGES SOLIS INMOBILIARIA, SRL</t>
  </si>
  <si>
    <t>INVERTIX,EIRL</t>
  </si>
  <si>
    <t>AZ Print Shop, SRL</t>
  </si>
  <si>
    <t xml:space="preserve"> Transportisa, SRL</t>
  </si>
  <si>
    <t>814 Group, SRL</t>
  </si>
  <si>
    <t>Rafael Zapata Gonzalez</t>
  </si>
  <si>
    <t>Transca Transporte del Caribe, SRL</t>
  </si>
  <si>
    <t>RICARDO OSCAR GONZALEZ HERNANDEZ</t>
  </si>
  <si>
    <t>Quinu, SRL</t>
  </si>
  <si>
    <t>NULO</t>
  </si>
  <si>
    <t>Management Consulting Group, SRL</t>
  </si>
  <si>
    <t>Wind Telecom, S.A.</t>
  </si>
  <si>
    <t>Amarilis Castro Jiménez</t>
  </si>
  <si>
    <t>Portazolla Investments, SRL</t>
  </si>
  <si>
    <t>Evel Suplidores, SRL</t>
  </si>
  <si>
    <t>Vidrios y Espejos Ankhey Import, SRL</t>
  </si>
  <si>
    <t>Acerto, SRL</t>
  </si>
  <si>
    <t>Maria Isabel Belliard</t>
  </si>
  <si>
    <t>Omar Santiago Zamora Holguin</t>
  </si>
  <si>
    <t>IPSOS, SRL</t>
  </si>
  <si>
    <t>Transferencia hacia la cuenta CCyLI</t>
  </si>
  <si>
    <t>Transferencia desde la Cuenta de Nomina 2da Qna.</t>
  </si>
  <si>
    <t>Transferencia desde la Cuenta de Nomina para cubrir 2da Qna.</t>
  </si>
  <si>
    <t>Apertura de Certificado BR Por 40 MM</t>
  </si>
  <si>
    <t>Nomina Personal Militar</t>
  </si>
  <si>
    <t>Pago prima de Transporte</t>
  </si>
  <si>
    <t>Cancelación de Certificado</t>
  </si>
  <si>
    <t>Nomina Gratificación Especial Militar</t>
  </si>
  <si>
    <t>Humano Seguros, S.A.</t>
  </si>
  <si>
    <t>Seguro Nacional de Salud</t>
  </si>
  <si>
    <t>Administradora de Riesgo de Salud Reservas</t>
  </si>
  <si>
    <t>Qr Soluciones Actuariales, SRL</t>
  </si>
  <si>
    <t>Tesoreria de la Seguridad Social</t>
  </si>
  <si>
    <t>Empresa Dist de Electricidad del Este</t>
  </si>
  <si>
    <t>CR Ck Girado Dev 000025714</t>
  </si>
  <si>
    <t>Copy Solutions International, S.A.</t>
  </si>
  <si>
    <t>Grafitaller Studio Publicitario,SRL</t>
  </si>
  <si>
    <t>Ceo Solutions CO SRL</t>
  </si>
  <si>
    <t>Bengoa Reyes &amp; Asociados, SRL</t>
  </si>
  <si>
    <t>Universidad APEC</t>
  </si>
  <si>
    <t>Editora Listin Diario, S.A.</t>
  </si>
  <si>
    <t>Body Shop Athletic Club, SRL</t>
  </si>
  <si>
    <t>Jose Andres Mercedes Lantigua</t>
  </si>
  <si>
    <t>Mediaglo Multimedios Globales, SRL</t>
  </si>
  <si>
    <t>Seguros Reservas, S.A.</t>
  </si>
  <si>
    <t>Codia</t>
  </si>
  <si>
    <t>Fopetcons</t>
  </si>
  <si>
    <t>Agua Planeta Azul, S. A.</t>
  </si>
  <si>
    <t>GP Mantenimiento And Services SRL</t>
  </si>
  <si>
    <t>Magri Designs &amp; Architectural Plans, SRL</t>
  </si>
  <si>
    <t xml:space="preserve">Consumo TC Ministerio de Trabajo </t>
  </si>
  <si>
    <t>Comision Manejo De Cuenta</t>
  </si>
  <si>
    <t>Ajuste Cargos Bancarios (Julio)</t>
  </si>
  <si>
    <t>Johnson Moreno Cruz</t>
  </si>
  <si>
    <t>Amaury Féliz Flores</t>
  </si>
  <si>
    <t>Encargada de Contabilidad</t>
  </si>
  <si>
    <t>Director Administrativo y Financiero</t>
  </si>
  <si>
    <t>Balance al 31 de Diciembre del 2024</t>
  </si>
  <si>
    <t>Fundación Manos Arrugadas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</si>
</sst>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1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4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/>
    <xf numFmtId="0" fontId="3" fillId="0" borderId="0" xfId="0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center"/>
    </xf>
    <xf numFmtId="43" fontId="3" fillId="2" borderId="3" xfId="0" applyNumberFormat="1" applyFont="1" applyFill="1" applyBorder="1"/>
    <xf numFmtId="164" fontId="2" fillId="2" borderId="4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 wrapTex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43" fontId="2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/>
    <xf numFmtId="43" fontId="4" fillId="2" borderId="0" xfId="1" applyFont="1" applyFill="1"/>
    <xf numFmtId="14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horizontal="right"/>
    </xf>
    <xf numFmtId="43" fontId="4" fillId="2" borderId="7" xfId="0" applyNumberFormat="1" applyFont="1" applyFill="1" applyBorder="1" applyAlignment="1">
      <alignment horizontal="center"/>
    </xf>
    <xf numFmtId="43" fontId="4" fillId="2" borderId="7" xfId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3" fontId="3" fillId="2" borderId="5" xfId="0" applyNumberFormat="1" applyFont="1" applyFill="1" applyBorder="1"/>
    <xf numFmtId="43" fontId="3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3" fillId="0" borderId="12" xfId="1" applyFont="1" applyBorder="1"/>
    <xf numFmtId="0" fontId="4" fillId="0" borderId="13" xfId="0" applyFont="1" applyBorder="1"/>
    <xf numFmtId="43" fontId="3" fillId="0" borderId="0" xfId="1" applyFont="1" applyBorder="1"/>
    <xf numFmtId="0" fontId="4" fillId="0" borderId="8" xfId="0" applyFont="1" applyBorder="1"/>
    <xf numFmtId="0" fontId="0" fillId="0" borderId="2" xfId="0" applyBorder="1"/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43" fontId="3" fillId="0" borderId="15" xfId="1" applyFont="1" applyBorder="1"/>
    <xf numFmtId="164" fontId="4" fillId="0" borderId="16" xfId="0" applyNumberFormat="1" applyFont="1" applyBorder="1" applyAlignment="1">
      <alignment horizontal="center"/>
    </xf>
    <xf numFmtId="43" fontId="2" fillId="2" borderId="9" xfId="0" applyNumberFormat="1" applyFont="1" applyFill="1" applyBorder="1" applyAlignment="1">
      <alignment horizontal="right"/>
    </xf>
    <xf numFmtId="43" fontId="2" fillId="2" borderId="10" xfId="0" applyNumberFormat="1" applyFont="1" applyFill="1" applyBorder="1" applyAlignment="1">
      <alignment horizontal="right"/>
    </xf>
    <xf numFmtId="43" fontId="2" fillId="2" borderId="11" xfId="0" applyNumberFormat="1" applyFont="1" applyFill="1" applyBorder="1" applyAlignment="1">
      <alignment horizontal="right"/>
    </xf>
    <xf numFmtId="43" fontId="2" fillId="2" borderId="14" xfId="0" applyNumberFormat="1" applyFont="1" applyFill="1" applyBorder="1" applyAlignment="1">
      <alignment horizontal="center" vertical="center"/>
    </xf>
    <xf numFmtId="43" fontId="2" fillId="2" borderId="15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/>
    </xf>
    <xf numFmtId="43" fontId="2" fillId="2" borderId="1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name val="Abadi Extra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390527</xdr:colOff>
      <xdr:row>1</xdr:row>
      <xdr:rowOff>0</xdr:rowOff>
    </xdr:from>
    <xdr:to>
      <xdr:col>2</xdr:col>
      <xdr:colOff>542926</xdr:colOff>
      <xdr:row>4</xdr:row>
      <xdr:rowOff>201083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79EF9EFE-D10C-4E96-837A-3C812FB7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7" y="200025"/>
          <a:ext cx="2486024" cy="801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4/Libro%20de%20Banco/Cuenta%20Regular%202024.xlsx" TargetMode="External"/><Relationship Id="rId1" Type="http://schemas.openxmlformats.org/officeDocument/2006/relationships/externalLinkPath" Target="/Contabilidad/DISPONIBILIDAD%20BANC/2024/Libro%20de%20Banco/Cuenta%20Regul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Enero 2024 (2)"/>
      <sheetName val="Febrero 2024"/>
      <sheetName val="Marzo 2024"/>
      <sheetName val="Abril 2024"/>
      <sheetName val="Mayo 2024 "/>
      <sheetName val="Junio 2024 "/>
      <sheetName val="Julio 2024 "/>
      <sheetName val="Hoja1"/>
      <sheetName val="Hoja2"/>
      <sheetName val="Hoja3"/>
      <sheetName val="Hoja4"/>
      <sheetName val="Reporte julio 2024"/>
      <sheetName val="Hoja7"/>
      <sheetName val="Agosto 2024 "/>
      <sheetName val="Reporte Agosto 2024"/>
      <sheetName val="Tabla Agosto 2024"/>
      <sheetName val="Reporte Septiembre 2024"/>
      <sheetName val="Septiembre 2024  (2)"/>
      <sheetName val="Octubre 2024  "/>
      <sheetName val="Hoja13"/>
      <sheetName val="Hoja14"/>
      <sheetName val="Rep Dinamico Octubre"/>
      <sheetName val="Octubre 2024   (2)"/>
      <sheetName val="Noviembre 2024"/>
      <sheetName val="Reporte Dinamico Nov"/>
      <sheetName val="Noviembre 2024 (2)"/>
      <sheetName val="Dic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0">
          <cell r="G100">
            <v>58702067.350000054</v>
          </cell>
        </row>
      </sheetData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519C3-DD87-4814-8477-9FD7C242E964}" name="Tabla81011121314" displayName="Tabla81011121314" ref="A7:F138" totalsRowShown="0" totalsRowBorderDxfId="6">
  <autoFilter ref="A7:F138" xr:uid="{A8D82E9F-8EAB-4809-A676-9EF7C7021CEC}">
    <filterColumn colId="2">
      <filters>
        <filter val="814 Group, SRL"/>
        <filter val="Acerto, SRL"/>
        <filter val="Administradora de Riesgo de Salud Reservas"/>
        <filter val="Agua Planeta Azul, S. A."/>
        <filter val="Ajuste Cargos Bancarios (Julio)"/>
        <filter val="Altice Dominicana, S.A."/>
        <filter val="Amarilis Castro Jiménez"/>
        <filter val="AMCHER MULTISERVICE,SRL"/>
        <filter val="Angel Homero Reyes Madera"/>
        <filter val="Apertura de Certificado BR Por 40 MM"/>
        <filter val="Avacomp Corporation, SRL"/>
        <filter val="Ayuntamiento del Distrito Nacional"/>
        <filter val="AZ Print Shop, SRL"/>
        <filter val="Bengoa Reyes &amp; Asociados, SRL"/>
        <filter val="Body Shop Athletic Club, SRL"/>
        <filter val="Cancelación de Certificado"/>
        <filter val="Ceo Solutions CO SRL"/>
        <filter val="Codia"/>
        <filter val="Colector de Impuestos Internos"/>
        <filter val="Comision por Transferencia"/>
        <filter val="Compañía Dominicana de Teléfonos, S.A"/>
        <filter val="Consumo TC Ministerio de Trabajo"/>
        <filter val="Copy Solutions International, S.A."/>
        <filter val="Corp. del Acueducto y Alcantarillado de SD"/>
        <filter val="CR Ck Girado Dev 000025714"/>
        <filter val="Diaz Quatro, SAS"/>
        <filter val="Editora Listin Diario, S.A."/>
        <filter val="Empresa Dist de Electricidad del Este"/>
        <filter val="ERD Media Connecting, SRL"/>
        <filter val="Escuela de alta Dirección Barna"/>
        <filter val="Escuela Empresarial Integarl ETI, SRL"/>
        <filter val="Evel Suplidores, SRL"/>
        <filter val="Federación Nac. de Trab de Zonas Franca"/>
        <filter val="Fopetcons"/>
        <filter val="Funación Manos Arrugadas"/>
        <filter val="Geraldo Antonio De Leon"/>
        <filter val="GP Mantenimiento And Services SRL"/>
        <filter val="Grafitaller Studio Publicitario,SRL"/>
        <filter val="Heartmade, SRL"/>
        <filter val="Humano Seguros, S.A."/>
        <filter val="INVERTIX,EIRL"/>
        <filter val="IPSOS, SRL"/>
        <filter val="Jacqueline Altagracia Ramos Concepción"/>
        <filter val="Jose Andres Mercedes Lantigua"/>
        <filter val="Magri Designs &amp; Architectural Plans, SRL"/>
        <filter val="Management Consulting Group, SRL"/>
        <filter val="Maria Isabel Belliard"/>
        <filter val="Mediaglo Multimedios Globales, SRL"/>
        <filter val="Nap del Caribe, Inc."/>
        <filter val="Nomina Alimentación Militar"/>
        <filter val="Nomina Bono Por Antigüedad"/>
        <filter val="Nomina Bono Vacacional"/>
        <filter val="Nomina Combustible"/>
        <filter val="Nomina Compensación Especial Militar"/>
        <filter val="Nomina Financiamiento de Vehículo"/>
        <filter val="Nomina Gratificación Especial"/>
        <filter val="Nomina Gratificación Especial Militar"/>
        <filter val="Nomina Personal Militar"/>
        <filter val="Nomina Regalía Pascual"/>
        <filter val="NULO"/>
        <filter val="Oficina de Coordinación Presidencial"/>
        <filter val="Omar Santiago Zamora Holguin"/>
        <filter val="Ozama Diesel, SRL"/>
        <filter val="PAGES SOLIS INMOBILIARIA, SRL"/>
        <filter val="Pago de Viáticos"/>
        <filter val="Pago prima de Transporte"/>
        <filter val="Perkin Negocios, SRL"/>
        <filter val="Portazolla Investments, SRL"/>
        <filter val="Qr Soluciones Actuariales, SRL"/>
        <filter val="Quantum ADS, SRL"/>
        <filter val="Quinu, SRL"/>
        <filter val="Rafael Zapata Gonzalez"/>
        <filter val="RICARDO OSCAR GONZALEZ HERNANDEZ"/>
        <filter val="Roing, SRL"/>
        <filter val="Seguro Nacional de Salud"/>
        <filter val="Seguros Reservas, S.A."/>
        <filter val="Tecnas, EIRL"/>
        <filter val="Tesoreria de la Seguridad Social"/>
        <filter val="Transca Transporte del Caribe, SRL"/>
        <filter val="Transferencia a la Cuenta Nomina 1ra Qna."/>
        <filter val="Transferencia al Ministerio de Cultura"/>
        <filter val="Transferencia desde la Cuenta de Nomina 2da Qna."/>
        <filter val="Transferencia desde la Cuenta de Nomina para cubrir 2da Qna."/>
        <filter val="Transferencia desde la Cuenta de Operaciones"/>
        <filter val="Transferencia hacia la cuenta CCyLI"/>
        <filter val="Transportisa, SRL"/>
        <filter val="Unipago, S.A."/>
        <filter val="Universidad APEC"/>
        <filter val="Versiones SRL"/>
        <filter val="Vidrios y Espejos Ankhey Import, SRL"/>
        <filter val="Wind Telecom, S.A."/>
      </filters>
    </filterColumn>
  </autoFilter>
  <tableColumns count="6">
    <tableColumn id="1" xr3:uid="{5516B2CE-4CE6-4D9E-90FF-84B4B9CEA9A6}" name="Fecha" dataDxfId="5"/>
    <tableColumn id="2" xr3:uid="{225F772B-3344-486D-9723-8287316AF341}" name="No. Ck/Transf" dataDxfId="4"/>
    <tableColumn id="3" xr3:uid="{BD9F8A85-603F-4910-9679-6A3972FFD0C6}" name="Descripción" dataDxfId="3"/>
    <tableColumn id="4" xr3:uid="{C444189C-BC10-4B66-9D80-D5BC828CB8AF}" name="Crédito" dataDxfId="2" dataCellStyle="Millares"/>
    <tableColumn id="5" xr3:uid="{E477F115-A52D-48AF-8199-6BD402285E67}" name="Débito" dataDxfId="1" dataCellStyle="Millares"/>
    <tableColumn id="6" xr3:uid="{922C4F97-0DCE-4969-A693-76151FDD2280}" name="Balance" dataDxfId="0">
      <calculatedColumnFormula>F7-Tabla81011121314[[#This Row],[Crédito]]-Tabla81011121314[[#This Row],[Débito]]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FAA8-073A-48A5-B11A-CF81CCB44C6E}">
  <sheetPr>
    <pageSetUpPr fitToPage="1"/>
  </sheetPr>
  <dimension ref="A1:G222"/>
  <sheetViews>
    <sheetView tabSelected="1" view="pageBreakPreview" topLeftCell="A124" zoomScaleNormal="100" zoomScaleSheetLayoutView="100" workbookViewId="0">
      <selection activeCell="C41" sqref="C41"/>
    </sheetView>
  </sheetViews>
  <sheetFormatPr baseColWidth="10" defaultRowHeight="15.75" x14ac:dyDescent="0.25"/>
  <cols>
    <col min="1" max="1" width="15.7109375" style="19" customWidth="1"/>
    <col min="2" max="2" width="19.28515625" style="21" customWidth="1"/>
    <col min="3" max="3" width="68.42578125" style="21" customWidth="1"/>
    <col min="4" max="4" width="21.85546875" style="20" bestFit="1" customWidth="1"/>
    <col min="5" max="5" width="23.7109375" style="22" bestFit="1" customWidth="1"/>
    <col min="6" max="6" width="23.85546875" style="21" bestFit="1" customWidth="1"/>
    <col min="7" max="7" width="16.5703125" style="4" bestFit="1" customWidth="1"/>
    <col min="8" max="16384" width="11.42578125" style="4"/>
  </cols>
  <sheetData>
    <row r="1" spans="1:6" s="1" customFormat="1" x14ac:dyDescent="0.25">
      <c r="A1" s="8" t="s">
        <v>0</v>
      </c>
      <c r="B1" s="54"/>
      <c r="C1" s="54"/>
      <c r="D1" s="54"/>
      <c r="E1" s="54"/>
      <c r="F1" s="54"/>
    </row>
    <row r="2" spans="1:6" s="1" customFormat="1" x14ac:dyDescent="0.25">
      <c r="A2" s="9" t="s">
        <v>1</v>
      </c>
      <c r="B2" s="53"/>
      <c r="C2" s="53"/>
      <c r="D2" s="53"/>
      <c r="E2" s="53"/>
      <c r="F2" s="53"/>
    </row>
    <row r="3" spans="1:6" s="1" customFormat="1" x14ac:dyDescent="0.25">
      <c r="A3" s="9" t="s">
        <v>2</v>
      </c>
      <c r="B3" s="53"/>
      <c r="C3" s="53"/>
      <c r="D3" s="53"/>
      <c r="E3" s="53"/>
      <c r="F3" s="53"/>
    </row>
    <row r="4" spans="1:6" s="1" customFormat="1" x14ac:dyDescent="0.25">
      <c r="A4" s="9" t="s">
        <v>3</v>
      </c>
      <c r="B4" s="53"/>
      <c r="C4" s="53"/>
      <c r="D4" s="53"/>
      <c r="E4" s="53"/>
      <c r="F4" s="53"/>
    </row>
    <row r="5" spans="1:6" s="1" customFormat="1" ht="16.5" thickBot="1" x14ac:dyDescent="0.3">
      <c r="A5" s="51" t="s">
        <v>4</v>
      </c>
      <c r="B5" s="52"/>
      <c r="C5" s="52"/>
      <c r="D5" s="52"/>
      <c r="E5" s="52"/>
      <c r="F5" s="52"/>
    </row>
    <row r="6" spans="1:6" s="1" customFormat="1" ht="16.5" thickBot="1" x14ac:dyDescent="0.3">
      <c r="A6" s="48"/>
      <c r="B6" s="49"/>
      <c r="C6" s="49"/>
      <c r="D6" s="49"/>
      <c r="E6" s="50"/>
      <c r="F6" s="10">
        <f>'[1]Noviembre 2024 (2)'!G100</f>
        <v>58702067.350000054</v>
      </c>
    </row>
    <row r="7" spans="1:6" s="1" customFormat="1" ht="16.5" thickBot="1" x14ac:dyDescent="0.3">
      <c r="A7" s="11" t="s">
        <v>5</v>
      </c>
      <c r="B7" s="12" t="s">
        <v>6</v>
      </c>
      <c r="C7" s="13" t="s">
        <v>7</v>
      </c>
      <c r="D7" s="14" t="s">
        <v>8</v>
      </c>
      <c r="E7" s="15" t="s">
        <v>9</v>
      </c>
      <c r="F7" s="16" t="s">
        <v>10</v>
      </c>
    </row>
    <row r="8" spans="1:6" s="1" customFormat="1" ht="15.75" customHeight="1" x14ac:dyDescent="0.25">
      <c r="A8" s="23">
        <v>45628</v>
      </c>
      <c r="B8" s="17">
        <v>1</v>
      </c>
      <c r="C8" s="24" t="s">
        <v>11</v>
      </c>
      <c r="D8" s="18"/>
      <c r="E8" s="25">
        <v>574.47</v>
      </c>
      <c r="F8" s="26">
        <f>F6-Tabla81011121314[[#This Row],[Crédito]]-Tabla81011121314[[#This Row],[Débito]]</f>
        <v>58701492.880000055</v>
      </c>
    </row>
    <row r="9" spans="1:6" s="1" customFormat="1" ht="15" customHeight="1" x14ac:dyDescent="0.25">
      <c r="A9" s="23">
        <v>45629</v>
      </c>
      <c r="B9" s="17">
        <v>1</v>
      </c>
      <c r="C9" s="24" t="s">
        <v>11</v>
      </c>
      <c r="D9" s="18"/>
      <c r="E9" s="27">
        <v>6120.92</v>
      </c>
      <c r="F9" s="26">
        <f>F8+Tabla81011121314[[#This Row],[Crédito]]-Tabla81011121314[[#This Row],[Débito]]</f>
        <v>58695371.960000053</v>
      </c>
    </row>
    <row r="10" spans="1:6" s="1" customFormat="1" x14ac:dyDescent="0.25">
      <c r="A10" s="23">
        <v>45629</v>
      </c>
      <c r="B10" s="17">
        <v>1</v>
      </c>
      <c r="C10" s="24" t="s">
        <v>12</v>
      </c>
      <c r="D10" s="18"/>
      <c r="E10" s="27">
        <v>28650</v>
      </c>
      <c r="F10" s="26">
        <f>F9+Tabla81011121314[[#This Row],[Crédito]]-Tabla81011121314[[#This Row],[Débito]]</f>
        <v>58666721.960000053</v>
      </c>
    </row>
    <row r="11" spans="1:6" s="1" customFormat="1" x14ac:dyDescent="0.25">
      <c r="A11" s="23">
        <v>45629</v>
      </c>
      <c r="B11" s="17">
        <v>1</v>
      </c>
      <c r="C11" s="24" t="s">
        <v>12</v>
      </c>
      <c r="D11" s="18"/>
      <c r="E11" s="27">
        <v>9300</v>
      </c>
      <c r="F11" s="26">
        <f>F10+Tabla81011121314[[#This Row],[Crédito]]-Tabla81011121314[[#This Row],[Débito]]</f>
        <v>58657421.960000053</v>
      </c>
    </row>
    <row r="12" spans="1:6" s="1" customFormat="1" x14ac:dyDescent="0.25">
      <c r="A12" s="23">
        <v>45629</v>
      </c>
      <c r="B12" s="17">
        <v>1</v>
      </c>
      <c r="C12" s="24" t="s">
        <v>13</v>
      </c>
      <c r="D12" s="18"/>
      <c r="E12" s="27">
        <v>17861794.190000001</v>
      </c>
      <c r="F12" s="26">
        <f>F11+Tabla81011121314[[#This Row],[Crédito]]-Tabla81011121314[[#This Row],[Débito]]</f>
        <v>40795627.770000055</v>
      </c>
    </row>
    <row r="13" spans="1:6" s="1" customFormat="1" x14ac:dyDescent="0.25">
      <c r="A13" s="23">
        <v>45629</v>
      </c>
      <c r="B13" s="17">
        <v>1</v>
      </c>
      <c r="C13" s="24" t="s">
        <v>14</v>
      </c>
      <c r="D13" s="18"/>
      <c r="E13" s="27">
        <v>35723589.090000004</v>
      </c>
      <c r="F13" s="26">
        <f>F12+Tabla81011121314[[#This Row],[Crédito]]-Tabla81011121314[[#This Row],[Débito]]</f>
        <v>5072038.6800000519</v>
      </c>
    </row>
    <row r="14" spans="1:6" s="1" customFormat="1" x14ac:dyDescent="0.25">
      <c r="A14" s="23">
        <v>45629</v>
      </c>
      <c r="B14" s="17">
        <v>1</v>
      </c>
      <c r="C14" s="24" t="s">
        <v>15</v>
      </c>
      <c r="D14" s="18"/>
      <c r="E14" s="27">
        <v>867702.5</v>
      </c>
      <c r="F14" s="26">
        <f>F13+Tabla81011121314[[#This Row],[Crédito]]-Tabla81011121314[[#This Row],[Débito]]</f>
        <v>4204336.1800000519</v>
      </c>
    </row>
    <row r="15" spans="1:6" s="1" customFormat="1" ht="15.75" hidden="1" customHeight="1" x14ac:dyDescent="0.25">
      <c r="A15" s="23">
        <v>45630</v>
      </c>
      <c r="B15" s="17">
        <v>1</v>
      </c>
      <c r="C15" s="24" t="s">
        <v>11</v>
      </c>
      <c r="D15" s="18"/>
      <c r="E15" s="27">
        <v>84267.64</v>
      </c>
      <c r="F15" s="26">
        <f>F14+Tabla81011121314[[#This Row],[Crédito]]-Tabla81011121314[[#This Row],[Débito]]</f>
        <v>4120068.5400000517</v>
      </c>
    </row>
    <row r="16" spans="1:6" s="1" customFormat="1" x14ac:dyDescent="0.25">
      <c r="A16" s="23">
        <v>45630</v>
      </c>
      <c r="B16" s="17">
        <v>1</v>
      </c>
      <c r="C16" s="24" t="s">
        <v>16</v>
      </c>
      <c r="D16" s="18">
        <v>27620000</v>
      </c>
      <c r="E16" s="27"/>
      <c r="F16" s="26">
        <f>F15+Tabla81011121314[[#This Row],[Crédito]]-Tabla81011121314[[#This Row],[Débito]]</f>
        <v>31740068.540000051</v>
      </c>
    </row>
    <row r="17" spans="1:7" s="1" customFormat="1" x14ac:dyDescent="0.25">
      <c r="A17" s="23">
        <v>45630</v>
      </c>
      <c r="B17" s="17">
        <v>25719</v>
      </c>
      <c r="C17" s="24" t="s">
        <v>17</v>
      </c>
      <c r="D17" s="18"/>
      <c r="E17" s="27">
        <v>3927022.27</v>
      </c>
      <c r="F17" s="26">
        <f>F16+Tabla81011121314[[#This Row],[Crédito]]-Tabla81011121314[[#This Row],[Débito]]</f>
        <v>27813046.270000052</v>
      </c>
    </row>
    <row r="18" spans="1:7" s="1" customFormat="1" x14ac:dyDescent="0.25">
      <c r="A18" s="23">
        <v>45630</v>
      </c>
      <c r="B18" s="17">
        <v>25720</v>
      </c>
      <c r="C18" s="24" t="s">
        <v>17</v>
      </c>
      <c r="D18" s="18"/>
      <c r="E18" s="27">
        <v>872739.73</v>
      </c>
      <c r="F18" s="26">
        <f>F17+Tabla81011121314[[#This Row],[Crédito]]-Tabla81011121314[[#This Row],[Débito]]</f>
        <v>26940306.540000051</v>
      </c>
    </row>
    <row r="19" spans="1:7" s="1" customFormat="1" x14ac:dyDescent="0.25">
      <c r="A19" s="23">
        <v>45630</v>
      </c>
      <c r="B19" s="17">
        <v>25721</v>
      </c>
      <c r="C19" s="24" t="s">
        <v>17</v>
      </c>
      <c r="D19" s="18"/>
      <c r="E19" s="25">
        <v>335349.84000000003</v>
      </c>
      <c r="F19" s="26">
        <f>F18+Tabla81011121314[[#This Row],[Crédito]]-Tabla81011121314[[#This Row],[Débito]]</f>
        <v>26604956.700000051</v>
      </c>
    </row>
    <row r="20" spans="1:7" s="1" customFormat="1" x14ac:dyDescent="0.25">
      <c r="A20" s="23">
        <v>45630</v>
      </c>
      <c r="B20" s="17">
        <v>1</v>
      </c>
      <c r="C20" s="24" t="s">
        <v>18</v>
      </c>
      <c r="D20" s="18"/>
      <c r="E20" s="27">
        <v>7753720.9800000004</v>
      </c>
      <c r="F20" s="26">
        <f>F19+Tabla81011121314[[#This Row],[Crédito]]-Tabla81011121314[[#This Row],[Débito]]</f>
        <v>18851235.720000051</v>
      </c>
    </row>
    <row r="21" spans="1:7" s="1" customFormat="1" x14ac:dyDescent="0.25">
      <c r="A21" s="23">
        <v>45631</v>
      </c>
      <c r="B21" s="17">
        <v>25722</v>
      </c>
      <c r="C21" s="24" t="s">
        <v>19</v>
      </c>
      <c r="D21" s="18"/>
      <c r="E21" s="27">
        <v>130025.44</v>
      </c>
      <c r="F21" s="26">
        <f>F20+Tabla81011121314[[#This Row],[Crédito]]-Tabla81011121314[[#This Row],[Débito]]</f>
        <v>18721210.28000005</v>
      </c>
    </row>
    <row r="22" spans="1:7" s="1" customFormat="1" x14ac:dyDescent="0.25">
      <c r="A22" s="23">
        <v>45631</v>
      </c>
      <c r="B22" s="17">
        <v>25723</v>
      </c>
      <c r="C22" s="24" t="s">
        <v>20</v>
      </c>
      <c r="D22" s="18"/>
      <c r="E22" s="27">
        <v>36276.39</v>
      </c>
      <c r="F22" s="26">
        <f>F21+Tabla81011121314[[#This Row],[Crédito]]-Tabla81011121314[[#This Row],[Débito]]</f>
        <v>18684933.890000049</v>
      </c>
    </row>
    <row r="23" spans="1:7" s="1" customFormat="1" x14ac:dyDescent="0.25">
      <c r="A23" s="23">
        <v>45631</v>
      </c>
      <c r="B23" s="17">
        <v>25724</v>
      </c>
      <c r="C23" s="24" t="s">
        <v>21</v>
      </c>
      <c r="D23" s="18"/>
      <c r="E23" s="27">
        <v>45200</v>
      </c>
      <c r="F23" s="26">
        <f>F22+Tabla81011121314[[#This Row],[Crédito]]-Tabla81011121314[[#This Row],[Débito]]</f>
        <v>18639733.890000049</v>
      </c>
    </row>
    <row r="24" spans="1:7" s="1" customFormat="1" x14ac:dyDescent="0.25">
      <c r="A24" s="23">
        <v>45631</v>
      </c>
      <c r="B24" s="17">
        <v>25725</v>
      </c>
      <c r="C24" s="24" t="s">
        <v>22</v>
      </c>
      <c r="D24" s="18"/>
      <c r="E24" s="27">
        <v>451247.15</v>
      </c>
      <c r="F24" s="26">
        <f>F23+Tabla81011121314[[#This Row],[Crédito]]-Tabla81011121314[[#This Row],[Débito]]</f>
        <v>18188486.740000051</v>
      </c>
    </row>
    <row r="25" spans="1:7" s="1" customFormat="1" x14ac:dyDescent="0.25">
      <c r="A25" s="23">
        <v>45631</v>
      </c>
      <c r="B25" s="17">
        <v>25726</v>
      </c>
      <c r="C25" s="24" t="s">
        <v>23</v>
      </c>
      <c r="D25" s="18"/>
      <c r="E25" s="27">
        <v>63000</v>
      </c>
      <c r="F25" s="26">
        <f>F24+Tabla81011121314[[#This Row],[Crédito]]-Tabla81011121314[[#This Row],[Débito]]</f>
        <v>18125486.740000051</v>
      </c>
    </row>
    <row r="26" spans="1:7" s="1" customFormat="1" x14ac:dyDescent="0.25">
      <c r="A26" s="23">
        <v>45631</v>
      </c>
      <c r="B26" s="17">
        <v>25727</v>
      </c>
      <c r="C26" s="24" t="s">
        <v>24</v>
      </c>
      <c r="D26" s="18"/>
      <c r="E26" s="27">
        <v>246493.23</v>
      </c>
      <c r="F26" s="26">
        <f>F25+Tabla81011121314[[#This Row],[Crédito]]-Tabla81011121314[[#This Row],[Débito]]</f>
        <v>17878993.51000005</v>
      </c>
    </row>
    <row r="27" spans="1:7" s="1" customFormat="1" x14ac:dyDescent="0.25">
      <c r="A27" s="23">
        <v>45631</v>
      </c>
      <c r="B27" s="17">
        <v>25728</v>
      </c>
      <c r="C27" s="24" t="s">
        <v>25</v>
      </c>
      <c r="D27" s="18"/>
      <c r="E27" s="27">
        <v>72876.42</v>
      </c>
      <c r="F27" s="26">
        <f>F26+Tabla81011121314[[#This Row],[Crédito]]-Tabla81011121314[[#This Row],[Débito]]</f>
        <v>17806117.090000048</v>
      </c>
    </row>
    <row r="28" spans="1:7" s="1" customFormat="1" ht="15.75" hidden="1" customHeight="1" x14ac:dyDescent="0.25">
      <c r="A28" s="23">
        <v>45631</v>
      </c>
      <c r="B28" s="17">
        <v>1</v>
      </c>
      <c r="C28" s="24" t="s">
        <v>11</v>
      </c>
      <c r="D28" s="18"/>
      <c r="E28" s="27">
        <v>1689.96</v>
      </c>
      <c r="F28" s="26">
        <f>F27+Tabla81011121314[[#This Row],[Crédito]]-Tabla81011121314[[#This Row],[Débito]]</f>
        <v>17804427.130000047</v>
      </c>
    </row>
    <row r="29" spans="1:7" s="1" customFormat="1" x14ac:dyDescent="0.25">
      <c r="A29" s="23">
        <v>45631</v>
      </c>
      <c r="B29" s="17">
        <v>1</v>
      </c>
      <c r="C29" s="24" t="s">
        <v>26</v>
      </c>
      <c r="D29" s="18"/>
      <c r="E29" s="27">
        <v>173400</v>
      </c>
      <c r="F29" s="26">
        <f>F28+Tabla81011121314[[#This Row],[Crédito]]-Tabla81011121314[[#This Row],[Débito]]</f>
        <v>17631027.130000047</v>
      </c>
    </row>
    <row r="30" spans="1:7" s="1" customFormat="1" x14ac:dyDescent="0.25">
      <c r="A30" s="23">
        <v>45631</v>
      </c>
      <c r="B30" s="17">
        <v>1</v>
      </c>
      <c r="C30" s="24" t="s">
        <v>27</v>
      </c>
      <c r="D30" s="18"/>
      <c r="E30" s="27">
        <v>666048.22</v>
      </c>
      <c r="F30" s="26">
        <f>F29+Tabla81011121314[[#This Row],[Crédito]]-Tabla81011121314[[#This Row],[Débito]]</f>
        <v>16964978.910000049</v>
      </c>
      <c r="G30" s="3"/>
    </row>
    <row r="31" spans="1:7" s="1" customFormat="1" x14ac:dyDescent="0.25">
      <c r="A31" s="23">
        <v>45631</v>
      </c>
      <c r="B31" s="17">
        <v>1</v>
      </c>
      <c r="C31" s="24" t="s">
        <v>28</v>
      </c>
      <c r="D31" s="18"/>
      <c r="E31" s="27">
        <v>1061122.53</v>
      </c>
      <c r="F31" s="26">
        <f>F30+Tabla81011121314[[#This Row],[Crédito]]-Tabla81011121314[[#This Row],[Débito]]</f>
        <v>15903856.380000049</v>
      </c>
    </row>
    <row r="32" spans="1:7" s="1" customFormat="1" x14ac:dyDescent="0.25">
      <c r="A32" s="23">
        <v>45631</v>
      </c>
      <c r="B32" s="17">
        <v>1</v>
      </c>
      <c r="C32" s="24" t="s">
        <v>29</v>
      </c>
      <c r="D32" s="18"/>
      <c r="E32" s="27">
        <v>657750</v>
      </c>
      <c r="F32" s="26">
        <f>F31+Tabla81011121314[[#This Row],[Crédito]]-Tabla81011121314[[#This Row],[Débito]]</f>
        <v>15246106.380000049</v>
      </c>
    </row>
    <row r="33" spans="1:6" s="1" customFormat="1" x14ac:dyDescent="0.25">
      <c r="A33" s="23">
        <v>45631</v>
      </c>
      <c r="B33" s="17">
        <v>1</v>
      </c>
      <c r="C33" s="24" t="s">
        <v>30</v>
      </c>
      <c r="D33" s="18"/>
      <c r="E33" s="27">
        <v>384639.2</v>
      </c>
      <c r="F33" s="26">
        <f>F32+Tabla81011121314[[#This Row],[Crédito]]-Tabla81011121314[[#This Row],[Débito]]</f>
        <v>14861467.18000005</v>
      </c>
    </row>
    <row r="34" spans="1:6" s="1" customFormat="1" x14ac:dyDescent="0.25">
      <c r="A34" s="23">
        <v>45632</v>
      </c>
      <c r="B34" s="17">
        <v>25729</v>
      </c>
      <c r="C34" s="24" t="s">
        <v>31</v>
      </c>
      <c r="D34" s="18"/>
      <c r="E34" s="27">
        <v>215200</v>
      </c>
      <c r="F34" s="26">
        <f>F33+Tabla81011121314[[#This Row],[Crédito]]-Tabla81011121314[[#This Row],[Débito]]</f>
        <v>14646267.18000005</v>
      </c>
    </row>
    <row r="35" spans="1:6" s="1" customFormat="1" x14ac:dyDescent="0.25">
      <c r="A35" s="23">
        <v>45632</v>
      </c>
      <c r="B35" s="17">
        <v>25730</v>
      </c>
      <c r="C35" s="24" t="s">
        <v>32</v>
      </c>
      <c r="D35" s="18"/>
      <c r="E35" s="27">
        <v>562333.07999999996</v>
      </c>
      <c r="F35" s="26">
        <f>F34+Tabla81011121314[[#This Row],[Crédito]]-Tabla81011121314[[#This Row],[Débito]]</f>
        <v>14083934.10000005</v>
      </c>
    </row>
    <row r="36" spans="1:6" s="1" customFormat="1" x14ac:dyDescent="0.25">
      <c r="A36" s="23">
        <v>45632</v>
      </c>
      <c r="B36" s="17">
        <v>25731</v>
      </c>
      <c r="C36" s="24" t="s">
        <v>33</v>
      </c>
      <c r="D36" s="18"/>
      <c r="E36" s="27">
        <v>6554</v>
      </c>
      <c r="F36" s="26">
        <f>F35+Tabla81011121314[[#This Row],[Crédito]]-Tabla81011121314[[#This Row],[Débito]]</f>
        <v>14077380.10000005</v>
      </c>
    </row>
    <row r="37" spans="1:6" s="1" customFormat="1" x14ac:dyDescent="0.25">
      <c r="A37" s="23">
        <v>45632</v>
      </c>
      <c r="B37" s="17">
        <v>25732</v>
      </c>
      <c r="C37" s="24" t="s">
        <v>34</v>
      </c>
      <c r="D37" s="18"/>
      <c r="E37" s="27">
        <v>35487.25</v>
      </c>
      <c r="F37" s="26">
        <f>F36+Tabla81011121314[[#This Row],[Crédito]]-Tabla81011121314[[#This Row],[Débito]]</f>
        <v>14041892.85000005</v>
      </c>
    </row>
    <row r="38" spans="1:6" s="1" customFormat="1" x14ac:dyDescent="0.25">
      <c r="A38" s="23">
        <v>45632</v>
      </c>
      <c r="B38" s="17">
        <v>25733</v>
      </c>
      <c r="C38" s="24" t="s">
        <v>35</v>
      </c>
      <c r="D38" s="18"/>
      <c r="E38" s="27">
        <v>196650</v>
      </c>
      <c r="F38" s="26">
        <f>F37+Tabla81011121314[[#This Row],[Crédito]]-Tabla81011121314[[#This Row],[Débito]]</f>
        <v>13845242.85000005</v>
      </c>
    </row>
    <row r="39" spans="1:6" s="1" customFormat="1" x14ac:dyDescent="0.25">
      <c r="A39" s="23">
        <v>45632</v>
      </c>
      <c r="B39" s="17">
        <v>25734</v>
      </c>
      <c r="C39" s="24" t="s">
        <v>36</v>
      </c>
      <c r="D39" s="18"/>
      <c r="E39" s="27">
        <v>4500</v>
      </c>
      <c r="F39" s="26">
        <f>F38+Tabla81011121314[[#This Row],[Crédito]]-Tabla81011121314[[#This Row],[Débito]]</f>
        <v>13840742.85000005</v>
      </c>
    </row>
    <row r="40" spans="1:6" s="1" customFormat="1" x14ac:dyDescent="0.25">
      <c r="A40" s="23">
        <v>45632</v>
      </c>
      <c r="B40" s="17">
        <v>25735</v>
      </c>
      <c r="C40" s="24" t="s">
        <v>108</v>
      </c>
      <c r="D40" s="18"/>
      <c r="E40" s="27">
        <v>22500</v>
      </c>
      <c r="F40" s="26">
        <f>F39+Tabla81011121314[[#This Row],[Crédito]]-Tabla81011121314[[#This Row],[Débito]]</f>
        <v>13818242.85000005</v>
      </c>
    </row>
    <row r="41" spans="1:6" s="1" customFormat="1" x14ac:dyDescent="0.25">
      <c r="A41" s="23">
        <v>45632</v>
      </c>
      <c r="B41" s="17">
        <v>25736</v>
      </c>
      <c r="C41" s="24" t="s">
        <v>37</v>
      </c>
      <c r="D41" s="18"/>
      <c r="E41" s="27">
        <v>3020144.27</v>
      </c>
      <c r="F41" s="26">
        <f>F40+Tabla81011121314[[#This Row],[Crédito]]-Tabla81011121314[[#This Row],[Débito]]</f>
        <v>10798098.58000005</v>
      </c>
    </row>
    <row r="42" spans="1:6" s="1" customFormat="1" ht="15.75" hidden="1" customHeight="1" x14ac:dyDescent="0.25">
      <c r="A42" s="23">
        <v>45632</v>
      </c>
      <c r="B42" s="17">
        <v>1</v>
      </c>
      <c r="C42" s="24" t="s">
        <v>11</v>
      </c>
      <c r="D42" s="18"/>
      <c r="E42" s="27">
        <v>6896.57</v>
      </c>
      <c r="F42" s="26">
        <f>F41+Tabla81011121314[[#This Row],[Crédito]]-Tabla81011121314[[#This Row],[Débito]]</f>
        <v>10791202.01000005</v>
      </c>
    </row>
    <row r="43" spans="1:6" s="1" customFormat="1" x14ac:dyDescent="0.25">
      <c r="A43" s="23">
        <v>45632</v>
      </c>
      <c r="B43" s="17">
        <v>1</v>
      </c>
      <c r="C43" s="24" t="s">
        <v>16</v>
      </c>
      <c r="D43" s="18">
        <v>55000000</v>
      </c>
      <c r="E43" s="27"/>
      <c r="F43" s="26">
        <f>F42+Tabla81011121314[[#This Row],[Crédito]]-Tabla81011121314[[#This Row],[Débito]]</f>
        <v>65791202.01000005</v>
      </c>
    </row>
    <row r="44" spans="1:6" s="1" customFormat="1" ht="15.75" hidden="1" customHeight="1" x14ac:dyDescent="0.25">
      <c r="A44" s="23">
        <v>45635</v>
      </c>
      <c r="B44" s="17">
        <v>1</v>
      </c>
      <c r="C44" s="24" t="s">
        <v>11</v>
      </c>
      <c r="D44" s="18"/>
      <c r="E44" s="27">
        <v>4258.71</v>
      </c>
      <c r="F44" s="26">
        <f>F43+Tabla81011121314[[#This Row],[Crédito]]-Tabla81011121314[[#This Row],[Débito]]</f>
        <v>65786943.300000049</v>
      </c>
    </row>
    <row r="45" spans="1:6" s="1" customFormat="1" x14ac:dyDescent="0.25">
      <c r="A45" s="23">
        <v>45635</v>
      </c>
      <c r="B45" s="17">
        <v>1</v>
      </c>
      <c r="C45" s="24" t="s">
        <v>38</v>
      </c>
      <c r="D45" s="18"/>
      <c r="E45" s="27">
        <v>375000</v>
      </c>
      <c r="F45" s="26">
        <f>F44+Tabla81011121314[[#This Row],[Crédito]]-Tabla81011121314[[#This Row],[Débito]]</f>
        <v>65411943.300000049</v>
      </c>
    </row>
    <row r="46" spans="1:6" s="1" customFormat="1" x14ac:dyDescent="0.25">
      <c r="A46" s="23">
        <v>45635</v>
      </c>
      <c r="B46" s="17">
        <v>1</v>
      </c>
      <c r="C46" s="24" t="s">
        <v>39</v>
      </c>
      <c r="D46" s="18"/>
      <c r="E46" s="27">
        <v>100</v>
      </c>
      <c r="F46" s="26">
        <f>F45+Tabla81011121314[[#This Row],[Crédito]]-Tabla81011121314[[#This Row],[Débito]]</f>
        <v>65411843.300000049</v>
      </c>
    </row>
    <row r="47" spans="1:6" s="1" customFormat="1" ht="15.75" hidden="1" customHeight="1" x14ac:dyDescent="0.25">
      <c r="A47" s="23">
        <v>45636</v>
      </c>
      <c r="B47" s="17">
        <v>1</v>
      </c>
      <c r="C47" s="24" t="s">
        <v>11</v>
      </c>
      <c r="D47" s="18"/>
      <c r="E47" s="27">
        <v>8352.67</v>
      </c>
      <c r="F47" s="26">
        <f>F46+Tabla81011121314[[#This Row],[Crédito]]-Tabla81011121314[[#This Row],[Débito]]</f>
        <v>65403490.630000047</v>
      </c>
    </row>
    <row r="48" spans="1:6" s="1" customFormat="1" ht="15.75" hidden="1" customHeight="1" x14ac:dyDescent="0.25">
      <c r="A48" s="23">
        <v>45638</v>
      </c>
      <c r="B48" s="17">
        <v>1</v>
      </c>
      <c r="C48" s="24" t="s">
        <v>11</v>
      </c>
      <c r="D48" s="18"/>
      <c r="E48" s="27">
        <v>847.22</v>
      </c>
      <c r="F48" s="26">
        <f>F47+Tabla81011121314[[#This Row],[Crédito]]-Tabla81011121314[[#This Row],[Débito]]</f>
        <v>65402643.410000049</v>
      </c>
    </row>
    <row r="49" spans="1:6" s="1" customFormat="1" x14ac:dyDescent="0.25">
      <c r="A49" s="23">
        <v>45638</v>
      </c>
      <c r="B49" s="17">
        <v>25737</v>
      </c>
      <c r="C49" s="24" t="s">
        <v>40</v>
      </c>
      <c r="D49" s="18"/>
      <c r="E49" s="27">
        <v>51030.05</v>
      </c>
      <c r="F49" s="26">
        <f>F48+Tabla81011121314[[#This Row],[Crédito]]-Tabla81011121314[[#This Row],[Débito]]</f>
        <v>65351613.360000052</v>
      </c>
    </row>
    <row r="50" spans="1:6" s="1" customFormat="1" x14ac:dyDescent="0.25">
      <c r="A50" s="23">
        <v>45638</v>
      </c>
      <c r="B50" s="17">
        <v>25738</v>
      </c>
      <c r="C50" s="24" t="s">
        <v>41</v>
      </c>
      <c r="D50" s="18"/>
      <c r="E50" s="27">
        <v>27535.61</v>
      </c>
      <c r="F50" s="26">
        <f>F49+Tabla81011121314[[#This Row],[Crédito]]-Tabla81011121314[[#This Row],[Débito]]</f>
        <v>65324077.750000052</v>
      </c>
    </row>
    <row r="51" spans="1:6" s="1" customFormat="1" x14ac:dyDescent="0.25">
      <c r="A51" s="23">
        <v>45638</v>
      </c>
      <c r="B51" s="17">
        <v>25739</v>
      </c>
      <c r="C51" s="24" t="s">
        <v>42</v>
      </c>
      <c r="D51" s="18"/>
      <c r="E51" s="27">
        <v>474371.65</v>
      </c>
      <c r="F51" s="26">
        <f>F50+Tabla81011121314[[#This Row],[Crédito]]-Tabla81011121314[[#This Row],[Débito]]</f>
        <v>64849706.100000054</v>
      </c>
    </row>
    <row r="52" spans="1:6" s="1" customFormat="1" x14ac:dyDescent="0.25">
      <c r="A52" s="23">
        <v>45638</v>
      </c>
      <c r="B52" s="17">
        <v>25740</v>
      </c>
      <c r="C52" s="24" t="s">
        <v>43</v>
      </c>
      <c r="D52" s="18"/>
      <c r="E52" s="27">
        <v>3223</v>
      </c>
      <c r="F52" s="26">
        <f>F51+Tabla81011121314[[#This Row],[Crédito]]-Tabla81011121314[[#This Row],[Débito]]</f>
        <v>64846483.100000054</v>
      </c>
    </row>
    <row r="53" spans="1:6" s="1" customFormat="1" x14ac:dyDescent="0.25">
      <c r="A53" s="23">
        <v>45638</v>
      </c>
      <c r="B53" s="17">
        <v>25741</v>
      </c>
      <c r="C53" s="24" t="s">
        <v>44</v>
      </c>
      <c r="D53" s="18"/>
      <c r="E53" s="27">
        <v>84450</v>
      </c>
      <c r="F53" s="26">
        <f>F52+Tabla81011121314[[#This Row],[Crédito]]-Tabla81011121314[[#This Row],[Débito]]</f>
        <v>64762033.100000054</v>
      </c>
    </row>
    <row r="54" spans="1:6" s="1" customFormat="1" x14ac:dyDescent="0.25">
      <c r="A54" s="23">
        <v>45638</v>
      </c>
      <c r="B54" s="17">
        <v>25742</v>
      </c>
      <c r="C54" s="24" t="s">
        <v>45</v>
      </c>
      <c r="D54" s="18"/>
      <c r="E54" s="27">
        <v>67800</v>
      </c>
      <c r="F54" s="26">
        <f>F53+Tabla81011121314[[#This Row],[Crédito]]-Tabla81011121314[[#This Row],[Débito]]</f>
        <v>64694233.100000054</v>
      </c>
    </row>
    <row r="55" spans="1:6" s="1" customFormat="1" x14ac:dyDescent="0.25">
      <c r="A55" s="23">
        <v>45638</v>
      </c>
      <c r="B55" s="17">
        <v>25743</v>
      </c>
      <c r="C55" s="24" t="s">
        <v>46</v>
      </c>
      <c r="D55" s="18"/>
      <c r="E55" s="27">
        <v>452000</v>
      </c>
      <c r="F55" s="26">
        <f>F54+Tabla81011121314[[#This Row],[Crédito]]-Tabla81011121314[[#This Row],[Débito]]</f>
        <v>64242233.100000054</v>
      </c>
    </row>
    <row r="56" spans="1:6" s="1" customFormat="1" x14ac:dyDescent="0.25">
      <c r="A56" s="23">
        <v>45638</v>
      </c>
      <c r="B56" s="17">
        <v>25744</v>
      </c>
      <c r="C56" s="24" t="s">
        <v>47</v>
      </c>
      <c r="D56" s="18"/>
      <c r="E56" s="27">
        <v>50000</v>
      </c>
      <c r="F56" s="26">
        <f>F55+Tabla81011121314[[#This Row],[Crédito]]-Tabla81011121314[[#This Row],[Débito]]</f>
        <v>64192233.100000054</v>
      </c>
    </row>
    <row r="57" spans="1:6" s="1" customFormat="1" x14ac:dyDescent="0.25">
      <c r="A57" s="23">
        <v>45638</v>
      </c>
      <c r="B57" s="17">
        <v>25745</v>
      </c>
      <c r="C57" s="24" t="s">
        <v>48</v>
      </c>
      <c r="D57" s="18"/>
      <c r="E57" s="27">
        <v>2160</v>
      </c>
      <c r="F57" s="26">
        <f>F56+Tabla81011121314[[#This Row],[Crédito]]-Tabla81011121314[[#This Row],[Débito]]</f>
        <v>64190073.100000054</v>
      </c>
    </row>
    <row r="58" spans="1:6" s="1" customFormat="1" x14ac:dyDescent="0.25">
      <c r="A58" s="23">
        <v>45638</v>
      </c>
      <c r="B58" s="17">
        <v>25746</v>
      </c>
      <c r="C58" s="24" t="s">
        <v>49</v>
      </c>
      <c r="D58" s="18"/>
      <c r="E58" s="27">
        <v>183903.85</v>
      </c>
      <c r="F58" s="26">
        <f>F57+Tabla81011121314[[#This Row],[Crédito]]-Tabla81011121314[[#This Row],[Débito]]</f>
        <v>64006169.250000052</v>
      </c>
    </row>
    <row r="59" spans="1:6" s="1" customFormat="1" x14ac:dyDescent="0.25">
      <c r="A59" s="23">
        <v>45638</v>
      </c>
      <c r="B59" s="17">
        <v>25747</v>
      </c>
      <c r="C59" s="24" t="s">
        <v>49</v>
      </c>
      <c r="D59" s="18"/>
      <c r="E59" s="27">
        <v>5811</v>
      </c>
      <c r="F59" s="26">
        <f>F58+Tabla81011121314[[#This Row],[Crédito]]-Tabla81011121314[[#This Row],[Débito]]</f>
        <v>64000358.250000052</v>
      </c>
    </row>
    <row r="60" spans="1:6" s="1" customFormat="1" x14ac:dyDescent="0.25">
      <c r="A60" s="23">
        <v>45638</v>
      </c>
      <c r="B60" s="17">
        <v>25748</v>
      </c>
      <c r="C60" s="24" t="s">
        <v>50</v>
      </c>
      <c r="D60" s="18"/>
      <c r="E60" s="27">
        <v>39617.43</v>
      </c>
      <c r="F60" s="26">
        <f>F59+Tabla81011121314[[#This Row],[Crédito]]-Tabla81011121314[[#This Row],[Débito]]</f>
        <v>63960740.820000052</v>
      </c>
    </row>
    <row r="61" spans="1:6" s="1" customFormat="1" x14ac:dyDescent="0.25">
      <c r="A61" s="23">
        <v>45638</v>
      </c>
      <c r="B61" s="17">
        <v>25749</v>
      </c>
      <c r="C61" s="24" t="s">
        <v>51</v>
      </c>
      <c r="D61" s="18"/>
      <c r="E61" s="27">
        <v>16950</v>
      </c>
      <c r="F61" s="26">
        <f>F60+Tabla81011121314[[#This Row],[Crédito]]-Tabla81011121314[[#This Row],[Débito]]</f>
        <v>63943790.820000052</v>
      </c>
    </row>
    <row r="62" spans="1:6" s="1" customFormat="1" x14ac:dyDescent="0.25">
      <c r="A62" s="23">
        <v>45638</v>
      </c>
      <c r="B62" s="17">
        <v>25750</v>
      </c>
      <c r="C62" s="24" t="s">
        <v>52</v>
      </c>
      <c r="D62" s="18"/>
      <c r="E62" s="27">
        <v>69881.460000000006</v>
      </c>
      <c r="F62" s="26">
        <f>F61+Tabla81011121314[[#This Row],[Crédito]]-Tabla81011121314[[#This Row],[Débito]]</f>
        <v>63873909.360000052</v>
      </c>
    </row>
    <row r="63" spans="1:6" s="1" customFormat="1" x14ac:dyDescent="0.25">
      <c r="A63" s="23">
        <v>45638</v>
      </c>
      <c r="B63" s="17">
        <v>25751</v>
      </c>
      <c r="C63" s="24" t="s">
        <v>53</v>
      </c>
      <c r="D63" s="18"/>
      <c r="E63" s="27">
        <v>204611</v>
      </c>
      <c r="F63" s="26">
        <f>F62+Tabla81011121314[[#This Row],[Crédito]]-Tabla81011121314[[#This Row],[Débito]]</f>
        <v>63669298.360000052</v>
      </c>
    </row>
    <row r="64" spans="1:6" s="1" customFormat="1" x14ac:dyDescent="0.25">
      <c r="A64" s="23">
        <v>45638</v>
      </c>
      <c r="B64" s="17">
        <v>25752</v>
      </c>
      <c r="C64" s="24" t="s">
        <v>54</v>
      </c>
      <c r="D64" s="18"/>
      <c r="E64" s="27">
        <v>90400</v>
      </c>
      <c r="F64" s="26">
        <f>F63+Tabla81011121314[[#This Row],[Crédito]]-Tabla81011121314[[#This Row],[Débito]]</f>
        <v>63578898.360000052</v>
      </c>
    </row>
    <row r="65" spans="1:6" s="1" customFormat="1" x14ac:dyDescent="0.25">
      <c r="A65" s="23">
        <v>45638</v>
      </c>
      <c r="B65" s="17">
        <v>25753</v>
      </c>
      <c r="C65" s="24" t="s">
        <v>24</v>
      </c>
      <c r="D65" s="18"/>
      <c r="E65" s="27">
        <v>88874.5</v>
      </c>
      <c r="F65" s="26">
        <f>F64+Tabla81011121314[[#This Row],[Crédito]]-Tabla81011121314[[#This Row],[Débito]]</f>
        <v>63490023.860000052</v>
      </c>
    </row>
    <row r="66" spans="1:6" s="1" customFormat="1" x14ac:dyDescent="0.25">
      <c r="A66" s="23">
        <v>45638</v>
      </c>
      <c r="B66" s="17">
        <v>25754</v>
      </c>
      <c r="C66" s="24" t="s">
        <v>55</v>
      </c>
      <c r="D66" s="18"/>
      <c r="E66" s="27">
        <v>90000</v>
      </c>
      <c r="F66" s="26">
        <f>F65+Tabla81011121314[[#This Row],[Crédito]]-Tabla81011121314[[#This Row],[Débito]]</f>
        <v>63400023.860000052</v>
      </c>
    </row>
    <row r="67" spans="1:6" s="1" customFormat="1" x14ac:dyDescent="0.25">
      <c r="A67" s="23">
        <v>45638</v>
      </c>
      <c r="B67" s="17">
        <v>25755</v>
      </c>
      <c r="C67" s="24" t="s">
        <v>56</v>
      </c>
      <c r="D67" s="18"/>
      <c r="E67" s="27">
        <v>93100</v>
      </c>
      <c r="F67" s="26">
        <f>F66+Tabla81011121314[[#This Row],[Crédito]]-Tabla81011121314[[#This Row],[Débito]]</f>
        <v>63306923.860000052</v>
      </c>
    </row>
    <row r="68" spans="1:6" s="1" customFormat="1" x14ac:dyDescent="0.25">
      <c r="A68" s="23">
        <v>45638</v>
      </c>
      <c r="B68" s="17">
        <v>25756</v>
      </c>
      <c r="C68" s="24" t="s">
        <v>57</v>
      </c>
      <c r="D68" s="18"/>
      <c r="E68" s="27">
        <v>90000</v>
      </c>
      <c r="F68" s="26">
        <f>F67+Tabla81011121314[[#This Row],[Crédito]]-Tabla81011121314[[#This Row],[Débito]]</f>
        <v>63216923.860000052</v>
      </c>
    </row>
    <row r="69" spans="1:6" s="1" customFormat="1" x14ac:dyDescent="0.25">
      <c r="A69" s="23">
        <v>45638</v>
      </c>
      <c r="B69" s="17">
        <v>25757</v>
      </c>
      <c r="C69" s="24" t="s">
        <v>58</v>
      </c>
      <c r="D69" s="18"/>
      <c r="E69" s="27">
        <v>335610</v>
      </c>
      <c r="F69" s="26">
        <f>F68+Tabla81011121314[[#This Row],[Crédito]]-Tabla81011121314[[#This Row],[Débito]]</f>
        <v>62881313.860000052</v>
      </c>
    </row>
    <row r="70" spans="1:6" s="1" customFormat="1" x14ac:dyDescent="0.25">
      <c r="A70" s="23">
        <v>45638</v>
      </c>
      <c r="B70" s="17">
        <v>25758</v>
      </c>
      <c r="C70" s="24" t="s">
        <v>59</v>
      </c>
      <c r="D70" s="18"/>
      <c r="E70" s="27">
        <v>0</v>
      </c>
      <c r="F70" s="26">
        <f>F69+Tabla81011121314[[#This Row],[Crédito]]-Tabla81011121314[[#This Row],[Débito]]</f>
        <v>62881313.860000052</v>
      </c>
    </row>
    <row r="71" spans="1:6" s="1" customFormat="1" x14ac:dyDescent="0.25">
      <c r="A71" s="23">
        <v>45638</v>
      </c>
      <c r="B71" s="17">
        <v>25759</v>
      </c>
      <c r="C71" s="24" t="s">
        <v>60</v>
      </c>
      <c r="D71" s="18"/>
      <c r="E71" s="27">
        <v>125814.49</v>
      </c>
      <c r="F71" s="26">
        <f>F70+Tabla81011121314[[#This Row],[Crédito]]-Tabla81011121314[[#This Row],[Débito]]</f>
        <v>62755499.370000049</v>
      </c>
    </row>
    <row r="72" spans="1:6" s="1" customFormat="1" x14ac:dyDescent="0.25">
      <c r="A72" s="23">
        <v>45639</v>
      </c>
      <c r="B72" s="17">
        <v>25760</v>
      </c>
      <c r="C72" s="24" t="s">
        <v>61</v>
      </c>
      <c r="D72" s="18"/>
      <c r="E72" s="27">
        <v>31096</v>
      </c>
      <c r="F72" s="26">
        <f>F71+Tabla81011121314[[#This Row],[Crédito]]-Tabla81011121314[[#This Row],[Débito]]</f>
        <v>62724403.370000049</v>
      </c>
    </row>
    <row r="73" spans="1:6" s="1" customFormat="1" x14ac:dyDescent="0.25">
      <c r="A73" s="23">
        <v>45639</v>
      </c>
      <c r="B73" s="17">
        <v>25761</v>
      </c>
      <c r="C73" s="24" t="s">
        <v>62</v>
      </c>
      <c r="D73" s="18"/>
      <c r="E73" s="27">
        <v>45000</v>
      </c>
      <c r="F73" s="26">
        <f>F72+Tabla81011121314[[#This Row],[Crédito]]-Tabla81011121314[[#This Row],[Débito]]</f>
        <v>62679403.370000049</v>
      </c>
    </row>
    <row r="74" spans="1:6" s="1" customFormat="1" x14ac:dyDescent="0.25">
      <c r="A74" s="23">
        <v>45639</v>
      </c>
      <c r="B74" s="17">
        <v>25762</v>
      </c>
      <c r="C74" s="24" t="s">
        <v>63</v>
      </c>
      <c r="D74" s="18"/>
      <c r="E74" s="27">
        <v>382983.05</v>
      </c>
      <c r="F74" s="26">
        <f>F73+Tabla81011121314[[#This Row],[Crédito]]-Tabla81011121314[[#This Row],[Débito]]</f>
        <v>62296420.320000052</v>
      </c>
    </row>
    <row r="75" spans="1:6" s="1" customFormat="1" ht="15.75" hidden="1" customHeight="1" x14ac:dyDescent="0.25">
      <c r="A75" s="23">
        <v>45639</v>
      </c>
      <c r="B75" s="17">
        <v>1</v>
      </c>
      <c r="C75" s="24" t="s">
        <v>11</v>
      </c>
      <c r="D75" s="18"/>
      <c r="E75" s="27">
        <v>5983.9900000000007</v>
      </c>
      <c r="F75" s="26">
        <f>F74+Tabla81011121314[[#This Row],[Crédito]]-Tabla81011121314[[#This Row],[Débito]]</f>
        <v>62290436.33000005</v>
      </c>
    </row>
    <row r="76" spans="1:6" s="1" customFormat="1" x14ac:dyDescent="0.25">
      <c r="A76" s="23">
        <v>45642</v>
      </c>
      <c r="B76" s="17">
        <v>25763</v>
      </c>
      <c r="C76" s="24" t="s">
        <v>64</v>
      </c>
      <c r="D76" s="18"/>
      <c r="E76" s="27">
        <v>36046</v>
      </c>
      <c r="F76" s="26">
        <f>F75+Tabla81011121314[[#This Row],[Crédito]]-Tabla81011121314[[#This Row],[Débito]]</f>
        <v>62254390.33000005</v>
      </c>
    </row>
    <row r="77" spans="1:6" s="1" customFormat="1" x14ac:dyDescent="0.25">
      <c r="A77" s="23">
        <v>45642</v>
      </c>
      <c r="B77" s="17">
        <v>25764</v>
      </c>
      <c r="C77" s="24" t="s">
        <v>33</v>
      </c>
      <c r="D77" s="18"/>
      <c r="E77" s="27">
        <v>6554</v>
      </c>
      <c r="F77" s="26">
        <f>F76+Tabla81011121314[[#This Row],[Crédito]]-Tabla81011121314[[#This Row],[Débito]]</f>
        <v>62247836.33000005</v>
      </c>
    </row>
    <row r="78" spans="1:6" s="1" customFormat="1" x14ac:dyDescent="0.25">
      <c r="A78" s="23">
        <v>45642</v>
      </c>
      <c r="B78" s="17">
        <v>25765</v>
      </c>
      <c r="C78" s="24" t="s">
        <v>65</v>
      </c>
      <c r="D78" s="18"/>
      <c r="E78" s="27">
        <v>223740</v>
      </c>
      <c r="F78" s="26">
        <f>F77+Tabla81011121314[[#This Row],[Crédito]]-Tabla81011121314[[#This Row],[Débito]]</f>
        <v>62024096.33000005</v>
      </c>
    </row>
    <row r="79" spans="1:6" s="1" customFormat="1" x14ac:dyDescent="0.25">
      <c r="A79" s="23">
        <v>45642</v>
      </c>
      <c r="B79" s="17">
        <v>25766</v>
      </c>
      <c r="C79" s="24" t="s">
        <v>49</v>
      </c>
      <c r="D79" s="18"/>
      <c r="E79" s="27">
        <v>1865.4</v>
      </c>
      <c r="F79" s="26">
        <f>F78+Tabla81011121314[[#This Row],[Crédito]]-Tabla81011121314[[#This Row],[Débito]]</f>
        <v>62022230.930000052</v>
      </c>
    </row>
    <row r="80" spans="1:6" s="1" customFormat="1" x14ac:dyDescent="0.25">
      <c r="A80" s="23">
        <v>45642</v>
      </c>
      <c r="B80" s="17">
        <v>25767</v>
      </c>
      <c r="C80" s="24" t="s">
        <v>49</v>
      </c>
      <c r="D80" s="18"/>
      <c r="E80" s="27">
        <v>22603.43</v>
      </c>
      <c r="F80" s="26">
        <f>F79+Tabla81011121314[[#This Row],[Crédito]]-Tabla81011121314[[#This Row],[Débito]]</f>
        <v>61999627.500000052</v>
      </c>
    </row>
    <row r="81" spans="1:6" s="1" customFormat="1" x14ac:dyDescent="0.25">
      <c r="A81" s="23">
        <v>45642</v>
      </c>
      <c r="B81" s="17">
        <v>25768</v>
      </c>
      <c r="C81" s="24" t="s">
        <v>66</v>
      </c>
      <c r="D81" s="18"/>
      <c r="E81" s="27">
        <v>237245.05</v>
      </c>
      <c r="F81" s="26">
        <f>F80+Tabla81011121314[[#This Row],[Crédito]]-Tabla81011121314[[#This Row],[Débito]]</f>
        <v>61762382.450000055</v>
      </c>
    </row>
    <row r="82" spans="1:6" s="1" customFormat="1" ht="15.75" hidden="1" customHeight="1" x14ac:dyDescent="0.25">
      <c r="A82" s="23">
        <v>45642</v>
      </c>
      <c r="B82" s="17">
        <v>1</v>
      </c>
      <c r="C82" s="24" t="s">
        <v>11</v>
      </c>
      <c r="D82" s="18"/>
      <c r="E82" s="27">
        <v>491.55</v>
      </c>
      <c r="F82" s="26">
        <f>F81+Tabla81011121314[[#This Row],[Crédito]]-Tabla81011121314[[#This Row],[Débito]]</f>
        <v>61761890.900000058</v>
      </c>
    </row>
    <row r="83" spans="1:6" s="1" customFormat="1" ht="15.75" hidden="1" customHeight="1" x14ac:dyDescent="0.25">
      <c r="A83" s="23">
        <v>45643</v>
      </c>
      <c r="B83" s="17">
        <v>1</v>
      </c>
      <c r="C83" s="24" t="s">
        <v>11</v>
      </c>
      <c r="D83" s="18"/>
      <c r="E83" s="27">
        <v>244.46</v>
      </c>
      <c r="F83" s="26">
        <f>F82+Tabla81011121314[[#This Row],[Crédito]]-Tabla81011121314[[#This Row],[Débito]]</f>
        <v>61761646.440000057</v>
      </c>
    </row>
    <row r="84" spans="1:6" s="1" customFormat="1" x14ac:dyDescent="0.25">
      <c r="A84" s="23">
        <v>45644</v>
      </c>
      <c r="B84" s="17">
        <v>25769</v>
      </c>
      <c r="C84" s="24" t="s">
        <v>67</v>
      </c>
      <c r="D84" s="18"/>
      <c r="E84" s="27">
        <v>30758.99</v>
      </c>
      <c r="F84" s="26">
        <f>F83+Tabla81011121314[[#This Row],[Crédito]]-Tabla81011121314[[#This Row],[Débito]]</f>
        <v>61730887.450000055</v>
      </c>
    </row>
    <row r="85" spans="1:6" s="1" customFormat="1" x14ac:dyDescent="0.25">
      <c r="A85" s="23">
        <v>45644</v>
      </c>
      <c r="B85" s="17">
        <v>25770</v>
      </c>
      <c r="C85" s="24" t="s">
        <v>68</v>
      </c>
      <c r="D85" s="18"/>
      <c r="E85" s="27">
        <v>1659175.11</v>
      </c>
      <c r="F85" s="26">
        <f>F84+Tabla81011121314[[#This Row],[Crédito]]-Tabla81011121314[[#This Row],[Débito]]</f>
        <v>60071712.340000056</v>
      </c>
    </row>
    <row r="86" spans="1:6" s="1" customFormat="1" x14ac:dyDescent="0.25">
      <c r="A86" s="23">
        <v>45644</v>
      </c>
      <c r="B86" s="17">
        <v>25771</v>
      </c>
      <c r="C86" s="24" t="s">
        <v>69</v>
      </c>
      <c r="D86" s="18"/>
      <c r="E86" s="27">
        <v>451995.32</v>
      </c>
      <c r="F86" s="26">
        <f>F85+Tabla81011121314[[#This Row],[Crédito]]-Tabla81011121314[[#This Row],[Débito]]</f>
        <v>59619717.020000055</v>
      </c>
    </row>
    <row r="87" spans="1:6" s="1" customFormat="1" ht="15.75" hidden="1" customHeight="1" x14ac:dyDescent="0.25">
      <c r="A87" s="23">
        <v>45644</v>
      </c>
      <c r="B87" s="17">
        <v>1</v>
      </c>
      <c r="C87" s="24" t="s">
        <v>11</v>
      </c>
      <c r="D87" s="18"/>
      <c r="E87" s="27">
        <v>1976.68</v>
      </c>
      <c r="F87" s="26">
        <f>F86+Tabla81011121314[[#This Row],[Crédito]]-Tabla81011121314[[#This Row],[Débito]]</f>
        <v>59617740.340000056</v>
      </c>
    </row>
    <row r="88" spans="1:6" s="1" customFormat="1" ht="15.75" hidden="1" customHeight="1" x14ac:dyDescent="0.25">
      <c r="A88" s="23">
        <v>45645</v>
      </c>
      <c r="B88" s="17">
        <v>1</v>
      </c>
      <c r="C88" s="24" t="s">
        <v>11</v>
      </c>
      <c r="D88" s="18"/>
      <c r="E88" s="27">
        <v>1270.17</v>
      </c>
      <c r="F88" s="26">
        <f>F87+Tabla81011121314[[#This Row],[Crédito]]-Tabla81011121314[[#This Row],[Débito]]</f>
        <v>59616470.170000054</v>
      </c>
    </row>
    <row r="89" spans="1:6" s="1" customFormat="1" x14ac:dyDescent="0.25">
      <c r="A89" s="23">
        <v>45645</v>
      </c>
      <c r="B89" s="17"/>
      <c r="C89" s="24" t="s">
        <v>70</v>
      </c>
      <c r="D89" s="18"/>
      <c r="E89" s="27">
        <v>148000</v>
      </c>
      <c r="F89" s="26">
        <f>F88+Tabla81011121314[[#This Row],[Crédito]]-Tabla81011121314[[#This Row],[Débito]]</f>
        <v>59468470.170000054</v>
      </c>
    </row>
    <row r="90" spans="1:6" s="1" customFormat="1" x14ac:dyDescent="0.25">
      <c r="A90" s="23">
        <v>45645</v>
      </c>
      <c r="B90" s="17">
        <v>1</v>
      </c>
      <c r="C90" s="24" t="s">
        <v>16</v>
      </c>
      <c r="D90" s="18">
        <v>5000000</v>
      </c>
      <c r="E90" s="27"/>
      <c r="F90" s="26">
        <f>F89+Tabla81011121314[[#This Row],[Crédito]]-Tabla81011121314[[#This Row],[Débito]]</f>
        <v>64468470.170000054</v>
      </c>
    </row>
    <row r="91" spans="1:6" s="1" customFormat="1" x14ac:dyDescent="0.25">
      <c r="A91" s="23">
        <v>45645</v>
      </c>
      <c r="B91" s="17">
        <v>1</v>
      </c>
      <c r="C91" s="24" t="s">
        <v>71</v>
      </c>
      <c r="D91" s="18"/>
      <c r="E91" s="27">
        <v>7662364.5800000001</v>
      </c>
      <c r="F91" s="26">
        <f>F90+Tabla81011121314[[#This Row],[Crédito]]-Tabla81011121314[[#This Row],[Débito]]</f>
        <v>56806105.590000056</v>
      </c>
    </row>
    <row r="92" spans="1:6" s="1" customFormat="1" ht="18" customHeight="1" x14ac:dyDescent="0.25">
      <c r="A92" s="23">
        <v>45645</v>
      </c>
      <c r="B92" s="17">
        <v>1</v>
      </c>
      <c r="C92" s="24" t="s">
        <v>72</v>
      </c>
      <c r="D92" s="18"/>
      <c r="E92" s="27">
        <v>15000</v>
      </c>
      <c r="F92" s="26">
        <f>F91+Tabla81011121314[[#This Row],[Crédito]]-Tabla81011121314[[#This Row],[Débito]]</f>
        <v>56791105.590000056</v>
      </c>
    </row>
    <row r="93" spans="1:6" s="1" customFormat="1" ht="15.75" hidden="1" customHeight="1" x14ac:dyDescent="0.25">
      <c r="A93" s="23">
        <v>45646</v>
      </c>
      <c r="B93" s="17">
        <v>1</v>
      </c>
      <c r="C93" s="24" t="s">
        <v>11</v>
      </c>
      <c r="D93" s="18"/>
      <c r="E93" s="27">
        <v>384.04</v>
      </c>
      <c r="F93" s="26">
        <f>F92+Tabla81011121314[[#This Row],[Crédito]]-Tabla81011121314[[#This Row],[Débito]]</f>
        <v>56790721.550000057</v>
      </c>
    </row>
    <row r="94" spans="1:6" s="1" customFormat="1" x14ac:dyDescent="0.25">
      <c r="A94" s="23">
        <v>45646</v>
      </c>
      <c r="B94" s="17">
        <v>1</v>
      </c>
      <c r="C94" s="24" t="s">
        <v>73</v>
      </c>
      <c r="D94" s="18"/>
      <c r="E94" s="27">
        <v>40000000</v>
      </c>
      <c r="F94" s="26">
        <f>F93+Tabla81011121314[[#This Row],[Crédito]]-Tabla81011121314[[#This Row],[Débito]]</f>
        <v>16790721.550000057</v>
      </c>
    </row>
    <row r="95" spans="1:6" s="1" customFormat="1" x14ac:dyDescent="0.25">
      <c r="A95" s="23">
        <v>45646</v>
      </c>
      <c r="B95" s="17">
        <v>1</v>
      </c>
      <c r="C95" s="24" t="s">
        <v>74</v>
      </c>
      <c r="D95" s="18"/>
      <c r="E95" s="27">
        <v>925785</v>
      </c>
      <c r="F95" s="26">
        <f>F94+Tabla81011121314[[#This Row],[Crédito]]-Tabla81011121314[[#This Row],[Débito]]</f>
        <v>15864936.550000057</v>
      </c>
    </row>
    <row r="96" spans="1:6" s="1" customFormat="1" x14ac:dyDescent="0.25">
      <c r="A96" s="23">
        <v>45649</v>
      </c>
      <c r="B96" s="17">
        <v>1</v>
      </c>
      <c r="C96" s="24" t="s">
        <v>12</v>
      </c>
      <c r="D96" s="18"/>
      <c r="E96" s="27">
        <v>46900</v>
      </c>
      <c r="F96" s="26">
        <f>F95+Tabla81011121314[[#This Row],[Crédito]]-Tabla81011121314[[#This Row],[Débito]]</f>
        <v>15818036.550000057</v>
      </c>
    </row>
    <row r="97" spans="1:6" s="1" customFormat="1" x14ac:dyDescent="0.25">
      <c r="A97" s="23">
        <v>45649</v>
      </c>
      <c r="B97" s="17">
        <v>1</v>
      </c>
      <c r="C97" s="24" t="s">
        <v>12</v>
      </c>
      <c r="D97" s="18"/>
      <c r="E97" s="27">
        <v>7000</v>
      </c>
      <c r="F97" s="26">
        <f>F96+Tabla81011121314[[#This Row],[Crédito]]-Tabla81011121314[[#This Row],[Débito]]</f>
        <v>15811036.550000057</v>
      </c>
    </row>
    <row r="98" spans="1:6" s="1" customFormat="1" x14ac:dyDescent="0.25">
      <c r="A98" s="23">
        <v>45649</v>
      </c>
      <c r="B98" s="17">
        <v>1</v>
      </c>
      <c r="C98" s="24" t="s">
        <v>75</v>
      </c>
      <c r="D98" s="18"/>
      <c r="E98" s="27">
        <v>52794.64</v>
      </c>
      <c r="F98" s="26">
        <f>F97+Tabla81011121314[[#This Row],[Crédito]]-Tabla81011121314[[#This Row],[Débito]]</f>
        <v>15758241.910000056</v>
      </c>
    </row>
    <row r="99" spans="1:6" s="1" customFormat="1" x14ac:dyDescent="0.25">
      <c r="A99" s="23">
        <v>45649</v>
      </c>
      <c r="B99" s="17">
        <v>1</v>
      </c>
      <c r="C99" s="24" t="s">
        <v>76</v>
      </c>
      <c r="D99" s="18">
        <v>10872526.27</v>
      </c>
      <c r="E99" s="27"/>
      <c r="F99" s="26">
        <f>F98+Tabla81011121314[[#This Row],[Crédito]]-Tabla81011121314[[#This Row],[Débito]]</f>
        <v>26630768.180000056</v>
      </c>
    </row>
    <row r="100" spans="1:6" s="1" customFormat="1" ht="15.75" hidden="1" customHeight="1" x14ac:dyDescent="0.25">
      <c r="A100" s="23">
        <v>45649</v>
      </c>
      <c r="B100" s="17">
        <v>1</v>
      </c>
      <c r="C100" s="24" t="s">
        <v>11</v>
      </c>
      <c r="D100" s="18"/>
      <c r="E100" s="27">
        <v>1388.68</v>
      </c>
      <c r="F100" s="26">
        <f>F99+Tabla81011121314[[#This Row],[Crédito]]-Tabla81011121314[[#This Row],[Débito]]</f>
        <v>26629379.500000056</v>
      </c>
    </row>
    <row r="101" spans="1:6" s="1" customFormat="1" x14ac:dyDescent="0.25">
      <c r="A101" s="23">
        <v>45649</v>
      </c>
      <c r="B101" s="17">
        <v>1</v>
      </c>
      <c r="C101" s="24" t="s">
        <v>77</v>
      </c>
      <c r="D101" s="18"/>
      <c r="E101" s="27">
        <v>607391.75</v>
      </c>
      <c r="F101" s="26">
        <f>F100+Tabla81011121314[[#This Row],[Crédito]]-Tabla81011121314[[#This Row],[Débito]]</f>
        <v>26021987.750000056</v>
      </c>
    </row>
    <row r="102" spans="1:6" s="1" customFormat="1" ht="15.75" hidden="1" customHeight="1" x14ac:dyDescent="0.25">
      <c r="A102" s="23">
        <v>45650</v>
      </c>
      <c r="B102" s="17">
        <v>1</v>
      </c>
      <c r="C102" s="24" t="s">
        <v>11</v>
      </c>
      <c r="D102" s="18"/>
      <c r="E102" s="27">
        <v>1930.42</v>
      </c>
      <c r="F102" s="26">
        <f>F101+Tabla81011121314[[#This Row],[Crédito]]-Tabla81011121314[[#This Row],[Débito]]</f>
        <v>26020057.330000054</v>
      </c>
    </row>
    <row r="103" spans="1:6" s="1" customFormat="1" x14ac:dyDescent="0.25">
      <c r="A103" s="23">
        <v>45652</v>
      </c>
      <c r="B103" s="17">
        <v>25772</v>
      </c>
      <c r="C103" s="24" t="s">
        <v>78</v>
      </c>
      <c r="D103" s="18"/>
      <c r="E103" s="27">
        <v>730386.52</v>
      </c>
      <c r="F103" s="26">
        <f>F102+Tabla81011121314[[#This Row],[Crédito]]-Tabla81011121314[[#This Row],[Débito]]</f>
        <v>25289670.810000055</v>
      </c>
    </row>
    <row r="104" spans="1:6" s="1" customFormat="1" x14ac:dyDescent="0.25">
      <c r="A104" s="23">
        <v>45652</v>
      </c>
      <c r="B104" s="17">
        <v>25773</v>
      </c>
      <c r="C104" s="24" t="s">
        <v>79</v>
      </c>
      <c r="D104" s="18"/>
      <c r="E104" s="27">
        <v>114016.75</v>
      </c>
      <c r="F104" s="26">
        <f>F103+Tabla81011121314[[#This Row],[Crédito]]-Tabla81011121314[[#This Row],[Débito]]</f>
        <v>25175654.060000055</v>
      </c>
    </row>
    <row r="105" spans="1:6" s="1" customFormat="1" x14ac:dyDescent="0.25">
      <c r="A105" s="23">
        <v>45652</v>
      </c>
      <c r="B105" s="17">
        <v>25774</v>
      </c>
      <c r="C105" s="24" t="s">
        <v>80</v>
      </c>
      <c r="D105" s="18"/>
      <c r="E105" s="27">
        <v>69248.460000000006</v>
      </c>
      <c r="F105" s="26">
        <f>F104+Tabla81011121314[[#This Row],[Crédito]]-Tabla81011121314[[#This Row],[Débito]]</f>
        <v>25106405.600000054</v>
      </c>
    </row>
    <row r="106" spans="1:6" s="1" customFormat="1" x14ac:dyDescent="0.25">
      <c r="A106" s="23">
        <v>45652</v>
      </c>
      <c r="B106" s="17">
        <v>25775</v>
      </c>
      <c r="C106" s="24" t="s">
        <v>31</v>
      </c>
      <c r="D106" s="18"/>
      <c r="E106" s="27">
        <v>215200</v>
      </c>
      <c r="F106" s="26">
        <f>F105+Tabla81011121314[[#This Row],[Crédito]]-Tabla81011121314[[#This Row],[Débito]]</f>
        <v>24891205.600000054</v>
      </c>
    </row>
    <row r="107" spans="1:6" s="1" customFormat="1" x14ac:dyDescent="0.25">
      <c r="A107" s="23">
        <v>45653</v>
      </c>
      <c r="B107" s="17">
        <v>25776</v>
      </c>
      <c r="C107" s="24" t="s">
        <v>61</v>
      </c>
      <c r="D107" s="18"/>
      <c r="E107" s="27">
        <v>31096</v>
      </c>
      <c r="F107" s="26">
        <f>F106+Tabla81011121314[[#This Row],[Crédito]]-Tabla81011121314[[#This Row],[Débito]]</f>
        <v>24860109.600000054</v>
      </c>
    </row>
    <row r="108" spans="1:6" s="1" customFormat="1" x14ac:dyDescent="0.25">
      <c r="A108" s="23">
        <v>45653</v>
      </c>
      <c r="B108" s="17">
        <v>25777</v>
      </c>
      <c r="C108" s="24" t="s">
        <v>81</v>
      </c>
      <c r="D108" s="18"/>
      <c r="E108" s="27">
        <v>403500</v>
      </c>
      <c r="F108" s="26">
        <f>F107+Tabla81011121314[[#This Row],[Crédito]]-Tabla81011121314[[#This Row],[Débito]]</f>
        <v>24456609.600000054</v>
      </c>
    </row>
    <row r="109" spans="1:6" s="1" customFormat="1" x14ac:dyDescent="0.25">
      <c r="A109" s="23">
        <v>45653</v>
      </c>
      <c r="B109" s="17">
        <v>25778</v>
      </c>
      <c r="C109" s="24" t="s">
        <v>82</v>
      </c>
      <c r="D109" s="18"/>
      <c r="E109" s="27">
        <v>4002444.92</v>
      </c>
      <c r="F109" s="26">
        <f>F108+Tabla81011121314[[#This Row],[Crédito]]-Tabla81011121314[[#This Row],[Débito]]</f>
        <v>20454164.680000052</v>
      </c>
    </row>
    <row r="110" spans="1:6" s="1" customFormat="1" x14ac:dyDescent="0.25">
      <c r="A110" s="23">
        <v>45653</v>
      </c>
      <c r="B110" s="17">
        <v>25779</v>
      </c>
      <c r="C110" s="24" t="s">
        <v>83</v>
      </c>
      <c r="D110" s="18"/>
      <c r="E110" s="27">
        <v>280174.25</v>
      </c>
      <c r="F110" s="26">
        <f>F109+Tabla81011121314[[#This Row],[Crédito]]-Tabla81011121314[[#This Row],[Débito]]</f>
        <v>20173990.430000052</v>
      </c>
    </row>
    <row r="111" spans="1:6" s="1" customFormat="1" ht="15.75" hidden="1" customHeight="1" x14ac:dyDescent="0.25">
      <c r="A111" s="23">
        <v>45653</v>
      </c>
      <c r="B111" s="17">
        <v>1</v>
      </c>
      <c r="C111" s="24" t="s">
        <v>11</v>
      </c>
      <c r="D111" s="18"/>
      <c r="E111" s="27">
        <v>2488.7600000000002</v>
      </c>
      <c r="F111" s="26">
        <f>F110+Tabla81011121314[[#This Row],[Crédito]]-Tabla81011121314[[#This Row],[Débito]]</f>
        <v>20171501.67000005</v>
      </c>
    </row>
    <row r="112" spans="1:6" s="1" customFormat="1" ht="15.75" hidden="1" customHeight="1" x14ac:dyDescent="0.25">
      <c r="A112" s="23">
        <v>45656</v>
      </c>
      <c r="B112" s="17">
        <v>1</v>
      </c>
      <c r="C112" s="24" t="s">
        <v>11</v>
      </c>
      <c r="D112" s="18"/>
      <c r="E112" s="27">
        <v>384.38</v>
      </c>
      <c r="F112" s="26">
        <f>F111+Tabla81011121314[[#This Row],[Crédito]]-Tabla81011121314[[#This Row],[Débito]]</f>
        <v>20171117.290000051</v>
      </c>
    </row>
    <row r="113" spans="1:6" s="1" customFormat="1" x14ac:dyDescent="0.25">
      <c r="A113" s="23">
        <v>45656</v>
      </c>
      <c r="B113" s="17">
        <v>25714</v>
      </c>
      <c r="C113" s="24" t="s">
        <v>84</v>
      </c>
      <c r="D113" s="18">
        <v>11300</v>
      </c>
      <c r="E113" s="27"/>
      <c r="F113" s="26">
        <f>F112+Tabla81011121314[[#This Row],[Crédito]]-Tabla81011121314[[#This Row],[Débito]]</f>
        <v>20182417.290000051</v>
      </c>
    </row>
    <row r="114" spans="1:6" s="1" customFormat="1" x14ac:dyDescent="0.25">
      <c r="A114" s="23">
        <v>45656</v>
      </c>
      <c r="B114" s="17">
        <v>25780</v>
      </c>
      <c r="C114" s="24" t="s">
        <v>85</v>
      </c>
      <c r="D114" s="18"/>
      <c r="E114" s="27">
        <v>158865.39000000001</v>
      </c>
      <c r="F114" s="26">
        <f>F113+Tabla81011121314[[#This Row],[Crédito]]-Tabla81011121314[[#This Row],[Débito]]</f>
        <v>20023551.900000051</v>
      </c>
    </row>
    <row r="115" spans="1:6" s="1" customFormat="1" x14ac:dyDescent="0.25">
      <c r="A115" s="23">
        <v>45656</v>
      </c>
      <c r="B115" s="17">
        <v>25781</v>
      </c>
      <c r="C115" s="24" t="s">
        <v>45</v>
      </c>
      <c r="D115" s="18"/>
      <c r="E115" s="27">
        <v>67800</v>
      </c>
      <c r="F115" s="26">
        <f>F114+Tabla81011121314[[#This Row],[Crédito]]-Tabla81011121314[[#This Row],[Débito]]</f>
        <v>19955751.900000051</v>
      </c>
    </row>
    <row r="116" spans="1:6" s="1" customFormat="1" x14ac:dyDescent="0.25">
      <c r="A116" s="23">
        <v>45656</v>
      </c>
      <c r="B116" s="17">
        <v>25782</v>
      </c>
      <c r="C116" s="24" t="s">
        <v>23</v>
      </c>
      <c r="D116" s="18"/>
      <c r="E116" s="27">
        <v>63000</v>
      </c>
      <c r="F116" s="26">
        <f>F115+Tabla81011121314[[#This Row],[Crédito]]-Tabla81011121314[[#This Row],[Débito]]</f>
        <v>19892751.900000051</v>
      </c>
    </row>
    <row r="117" spans="1:6" s="1" customFormat="1" x14ac:dyDescent="0.25">
      <c r="A117" s="23">
        <v>45656</v>
      </c>
      <c r="B117" s="17">
        <v>25783</v>
      </c>
      <c r="C117" s="24" t="s">
        <v>21</v>
      </c>
      <c r="D117" s="18"/>
      <c r="E117" s="27">
        <v>45200</v>
      </c>
      <c r="F117" s="26">
        <f>F116+Tabla81011121314[[#This Row],[Crédito]]-Tabla81011121314[[#This Row],[Débito]]</f>
        <v>19847551.900000051</v>
      </c>
    </row>
    <row r="118" spans="1:6" s="1" customFormat="1" x14ac:dyDescent="0.25">
      <c r="A118" s="23">
        <v>45656</v>
      </c>
      <c r="B118" s="17">
        <v>25784</v>
      </c>
      <c r="C118" s="24" t="s">
        <v>86</v>
      </c>
      <c r="D118" s="18"/>
      <c r="E118" s="27">
        <v>350300</v>
      </c>
      <c r="F118" s="26">
        <f>F117+Tabla81011121314[[#This Row],[Crédito]]-Tabla81011121314[[#This Row],[Débito]]</f>
        <v>19497251.900000051</v>
      </c>
    </row>
    <row r="119" spans="1:6" s="1" customFormat="1" x14ac:dyDescent="0.25">
      <c r="A119" s="23">
        <v>45656</v>
      </c>
      <c r="B119" s="17">
        <v>25785</v>
      </c>
      <c r="C119" s="24" t="s">
        <v>87</v>
      </c>
      <c r="D119" s="18"/>
      <c r="E119" s="27">
        <v>11300</v>
      </c>
      <c r="F119" s="26">
        <f>F118+Tabla81011121314[[#This Row],[Crédito]]-Tabla81011121314[[#This Row],[Débito]]</f>
        <v>19485951.900000051</v>
      </c>
    </row>
    <row r="120" spans="1:6" s="1" customFormat="1" x14ac:dyDescent="0.25">
      <c r="A120" s="23">
        <v>45656</v>
      </c>
      <c r="B120" s="17">
        <v>25786</v>
      </c>
      <c r="C120" s="24" t="s">
        <v>88</v>
      </c>
      <c r="D120" s="18"/>
      <c r="E120" s="27">
        <v>638305.07999999996</v>
      </c>
      <c r="F120" s="26">
        <f>F119+Tabla81011121314[[#This Row],[Crédito]]-Tabla81011121314[[#This Row],[Débito]]</f>
        <v>18847646.820000052</v>
      </c>
    </row>
    <row r="121" spans="1:6" s="1" customFormat="1" x14ac:dyDescent="0.25">
      <c r="A121" s="23">
        <v>45656</v>
      </c>
      <c r="B121" s="17">
        <v>25787</v>
      </c>
      <c r="C121" s="24" t="s">
        <v>89</v>
      </c>
      <c r="D121" s="18"/>
      <c r="E121" s="27">
        <v>251825</v>
      </c>
      <c r="F121" s="26">
        <f>F120+Tabla81011121314[[#This Row],[Crédito]]-Tabla81011121314[[#This Row],[Débito]]</f>
        <v>18595821.820000052</v>
      </c>
    </row>
    <row r="122" spans="1:6" s="1" customFormat="1" x14ac:dyDescent="0.25">
      <c r="A122" s="23">
        <v>45656</v>
      </c>
      <c r="B122" s="17">
        <v>25788</v>
      </c>
      <c r="C122" s="24" t="s">
        <v>24</v>
      </c>
      <c r="D122" s="18"/>
      <c r="E122" s="27">
        <v>38089.07</v>
      </c>
      <c r="F122" s="26">
        <f>F121+Tabla81011121314[[#This Row],[Crédito]]-Tabla81011121314[[#This Row],[Débito]]</f>
        <v>18557732.750000052</v>
      </c>
    </row>
    <row r="123" spans="1:6" x14ac:dyDescent="0.25">
      <c r="A123" s="23">
        <v>45656</v>
      </c>
      <c r="B123" s="17">
        <v>25789</v>
      </c>
      <c r="C123" s="24" t="s">
        <v>90</v>
      </c>
      <c r="D123" s="18"/>
      <c r="E123" s="27">
        <v>77990.09</v>
      </c>
      <c r="F123" s="26">
        <f>F122+Tabla81011121314[[#This Row],[Crédito]]-Tabla81011121314[[#This Row],[Débito]]</f>
        <v>18479742.660000052</v>
      </c>
    </row>
    <row r="124" spans="1:6" x14ac:dyDescent="0.25">
      <c r="A124" s="23">
        <v>45656</v>
      </c>
      <c r="B124" s="17">
        <v>25790</v>
      </c>
      <c r="C124" s="24" t="s">
        <v>91</v>
      </c>
      <c r="D124" s="18"/>
      <c r="E124" s="27">
        <v>52500</v>
      </c>
      <c r="F124" s="26">
        <f>F123+Tabla81011121314[[#This Row],[Crédito]]-Tabla81011121314[[#This Row],[Débito]]</f>
        <v>18427242.660000052</v>
      </c>
    </row>
    <row r="125" spans="1:6" x14ac:dyDescent="0.25">
      <c r="A125" s="23">
        <v>45656</v>
      </c>
      <c r="B125" s="17">
        <v>25791</v>
      </c>
      <c r="C125" s="24" t="s">
        <v>92</v>
      </c>
      <c r="D125" s="18"/>
      <c r="E125" s="27">
        <v>45000</v>
      </c>
      <c r="F125" s="26">
        <f>F124+Tabla81011121314[[#This Row],[Crédito]]-Tabla81011121314[[#This Row],[Débito]]</f>
        <v>18382242.660000052</v>
      </c>
    </row>
    <row r="126" spans="1:6" x14ac:dyDescent="0.25">
      <c r="A126" s="23">
        <v>45656</v>
      </c>
      <c r="B126" s="17">
        <v>25792</v>
      </c>
      <c r="C126" s="24" t="s">
        <v>93</v>
      </c>
      <c r="D126" s="18"/>
      <c r="E126" s="27">
        <v>33674</v>
      </c>
      <c r="F126" s="26">
        <f>F125+Tabla81011121314[[#This Row],[Crédito]]-Tabla81011121314[[#This Row],[Débito]]</f>
        <v>18348568.660000052</v>
      </c>
    </row>
    <row r="127" spans="1:6" x14ac:dyDescent="0.25">
      <c r="A127" s="23">
        <v>45656</v>
      </c>
      <c r="B127" s="17">
        <v>25793</v>
      </c>
      <c r="C127" s="24" t="s">
        <v>90</v>
      </c>
      <c r="D127" s="18"/>
      <c r="E127" s="27">
        <v>77990.09</v>
      </c>
      <c r="F127" s="26">
        <f>F126+Tabla81011121314[[#This Row],[Crédito]]-Tabla81011121314[[#This Row],[Débito]]</f>
        <v>18270578.570000052</v>
      </c>
    </row>
    <row r="128" spans="1:6" x14ac:dyDescent="0.25">
      <c r="A128" s="23">
        <v>45656</v>
      </c>
      <c r="B128" s="17">
        <v>25794</v>
      </c>
      <c r="C128" s="24" t="s">
        <v>94</v>
      </c>
      <c r="D128" s="18"/>
      <c r="E128" s="27">
        <v>656927.11</v>
      </c>
      <c r="F128" s="26">
        <f>F127+Tabla81011121314[[#This Row],[Crédito]]-Tabla81011121314[[#This Row],[Débito]]</f>
        <v>17613651.460000053</v>
      </c>
    </row>
    <row r="129" spans="1:6" x14ac:dyDescent="0.25">
      <c r="A129" s="23">
        <v>45656</v>
      </c>
      <c r="B129" s="17">
        <v>25795</v>
      </c>
      <c r="C129" s="24" t="s">
        <v>59</v>
      </c>
      <c r="D129" s="18"/>
      <c r="E129" s="27">
        <v>0</v>
      </c>
      <c r="F129" s="26">
        <f>F128+Tabla81011121314[[#This Row],[Crédito]]-Tabla81011121314[[#This Row],[Débito]]</f>
        <v>17613651.460000053</v>
      </c>
    </row>
    <row r="130" spans="1:6" x14ac:dyDescent="0.25">
      <c r="A130" s="23">
        <v>45656</v>
      </c>
      <c r="B130" s="17">
        <v>25796</v>
      </c>
      <c r="C130" s="24" t="s">
        <v>95</v>
      </c>
      <c r="D130" s="18"/>
      <c r="E130" s="27">
        <v>4349.3900000000003</v>
      </c>
      <c r="F130" s="26">
        <f>F129+Tabla81011121314[[#This Row],[Crédito]]-Tabla81011121314[[#This Row],[Débito]]</f>
        <v>17609302.070000052</v>
      </c>
    </row>
    <row r="131" spans="1:6" x14ac:dyDescent="0.25">
      <c r="A131" s="23">
        <v>45656</v>
      </c>
      <c r="B131" s="17">
        <v>25797</v>
      </c>
      <c r="C131" s="24" t="s">
        <v>96</v>
      </c>
      <c r="D131" s="18"/>
      <c r="E131" s="27">
        <v>26848.14</v>
      </c>
      <c r="F131" s="26">
        <f>F130+Tabla81011121314[[#This Row],[Crédito]]-Tabla81011121314[[#This Row],[Débito]]</f>
        <v>17582453.930000052</v>
      </c>
    </row>
    <row r="132" spans="1:6" x14ac:dyDescent="0.25">
      <c r="A132" s="23">
        <v>45656</v>
      </c>
      <c r="B132" s="17">
        <v>25798</v>
      </c>
      <c r="C132" s="24" t="s">
        <v>97</v>
      </c>
      <c r="D132" s="18"/>
      <c r="E132" s="27">
        <v>92986</v>
      </c>
      <c r="F132" s="26">
        <f>F131+Tabla81011121314[[#This Row],[Crédito]]-Tabla81011121314[[#This Row],[Débito]]</f>
        <v>17489467.930000052</v>
      </c>
    </row>
    <row r="133" spans="1:6" x14ac:dyDescent="0.25">
      <c r="A133" s="23">
        <v>45656</v>
      </c>
      <c r="B133" s="17">
        <v>25799</v>
      </c>
      <c r="C133" s="24" t="s">
        <v>98</v>
      </c>
      <c r="D133" s="18"/>
      <c r="E133" s="27">
        <v>80983.33</v>
      </c>
      <c r="F133" s="26">
        <f>F132+Tabla81011121314[[#This Row],[Crédito]]-Tabla81011121314[[#This Row],[Débito]]</f>
        <v>17408484.600000054</v>
      </c>
    </row>
    <row r="134" spans="1:6" x14ac:dyDescent="0.25">
      <c r="A134" s="23">
        <v>45656</v>
      </c>
      <c r="B134" s="17">
        <v>25800</v>
      </c>
      <c r="C134" s="24" t="s">
        <v>99</v>
      </c>
      <c r="D134" s="18"/>
      <c r="E134" s="27">
        <v>1984023.53</v>
      </c>
      <c r="F134" s="26">
        <f>F133+Tabla81011121314[[#This Row],[Crédito]]-Tabla81011121314[[#This Row],[Débito]]</f>
        <v>15424461.070000054</v>
      </c>
    </row>
    <row r="135" spans="1:6" ht="15.75" hidden="1" customHeight="1" x14ac:dyDescent="0.25">
      <c r="A135" s="23">
        <v>45657</v>
      </c>
      <c r="B135" s="17">
        <v>1</v>
      </c>
      <c r="C135" s="24" t="s">
        <v>11</v>
      </c>
      <c r="D135" s="18"/>
      <c r="E135" s="27">
        <v>1131.43</v>
      </c>
      <c r="F135" s="26">
        <f>F134+Tabla81011121314[[#This Row],[Crédito]]-Tabla81011121314[[#This Row],[Débito]]</f>
        <v>15423329.640000055</v>
      </c>
    </row>
    <row r="136" spans="1:6" x14ac:dyDescent="0.25">
      <c r="A136" s="23">
        <v>45657</v>
      </c>
      <c r="B136" s="17">
        <v>1</v>
      </c>
      <c r="C136" s="24" t="s">
        <v>100</v>
      </c>
      <c r="D136" s="18"/>
      <c r="E136" s="27">
        <v>4000</v>
      </c>
      <c r="F136" s="26">
        <f>F135+Tabla81011121314[[#This Row],[Crédito]]-Tabla81011121314[[#This Row],[Débito]]</f>
        <v>15419329.640000055</v>
      </c>
    </row>
    <row r="137" spans="1:6" ht="15.75" hidden="1" customHeight="1" x14ac:dyDescent="0.25">
      <c r="A137" s="23">
        <v>45657</v>
      </c>
      <c r="B137" s="17">
        <v>9990002</v>
      </c>
      <c r="C137" s="24" t="s">
        <v>101</v>
      </c>
      <c r="D137" s="18"/>
      <c r="E137" s="27">
        <v>175</v>
      </c>
      <c r="F137" s="26">
        <f>F136+Tabla81011121314[[#This Row],[Crédito]]-Tabla81011121314[[#This Row],[Débito]]</f>
        <v>15419154.640000055</v>
      </c>
    </row>
    <row r="138" spans="1:6" ht="16.5" thickBot="1" x14ac:dyDescent="0.3">
      <c r="A138" s="23">
        <v>45657</v>
      </c>
      <c r="B138" s="17">
        <v>1</v>
      </c>
      <c r="C138" s="24" t="s">
        <v>102</v>
      </c>
      <c r="D138" s="18"/>
      <c r="E138" s="27">
        <v>602.25</v>
      </c>
      <c r="F138" s="26">
        <f>F137-Tabla81011121314[[#This Row],[Crédito]]-Tabla81011121314[[#This Row],[Débito]]</f>
        <v>15418552.390000055</v>
      </c>
    </row>
    <row r="139" spans="1:6" ht="16.5" thickBot="1" x14ac:dyDescent="0.3">
      <c r="A139" s="28" t="s">
        <v>107</v>
      </c>
      <c r="B139" s="29"/>
      <c r="C139" s="30"/>
      <c r="D139" s="31">
        <f>SUM(D8:D138)</f>
        <v>98503826.269999996</v>
      </c>
      <c r="E139" s="31">
        <f>SUM(E8:E138)</f>
        <v>141787341.22999996</v>
      </c>
      <c r="F139" s="32">
        <f>F138</f>
        <v>15418552.390000055</v>
      </c>
    </row>
    <row r="140" spans="1:6" x14ac:dyDescent="0.25">
      <c r="A140" s="33"/>
      <c r="B140" s="34"/>
      <c r="C140" s="34"/>
      <c r="D140" s="35"/>
      <c r="E140" s="35"/>
      <c r="F140" s="36"/>
    </row>
    <row r="141" spans="1:6" x14ac:dyDescent="0.25">
      <c r="A141" s="2"/>
      <c r="B141" s="7"/>
      <c r="C141" s="7"/>
      <c r="D141" s="37"/>
      <c r="E141" s="37"/>
      <c r="F141" s="38"/>
    </row>
    <row r="142" spans="1:6" x14ac:dyDescent="0.25">
      <c r="A142" s="2"/>
      <c r="B142" s="7"/>
      <c r="C142" s="7"/>
      <c r="D142" s="37"/>
      <c r="E142" s="37"/>
      <c r="F142" s="38"/>
    </row>
    <row r="143" spans="1:6" x14ac:dyDescent="0.25">
      <c r="A143" s="2"/>
      <c r="B143" s="7"/>
      <c r="C143" s="7"/>
      <c r="D143" s="37"/>
      <c r="E143" s="37"/>
      <c r="F143" s="38"/>
    </row>
    <row r="144" spans="1:6" x14ac:dyDescent="0.25">
      <c r="A144" s="2"/>
      <c r="B144" s="7"/>
      <c r="C144" s="7"/>
      <c r="D144" s="37"/>
      <c r="E144" s="37"/>
      <c r="F144" s="38"/>
    </row>
    <row r="145" spans="1:6" x14ac:dyDescent="0.25">
      <c r="A145" s="39"/>
      <c r="B145"/>
      <c r="C145"/>
      <c r="D145"/>
      <c r="E145"/>
      <c r="F145" s="38"/>
    </row>
    <row r="146" spans="1:6" s="6" customFormat="1" x14ac:dyDescent="0.25">
      <c r="A146" s="39"/>
      <c r="B146"/>
      <c r="C146"/>
      <c r="D146"/>
      <c r="E146"/>
      <c r="F146" s="38"/>
    </row>
    <row r="147" spans="1:6" s="6" customFormat="1" x14ac:dyDescent="0.25">
      <c r="A147" s="40" t="s">
        <v>103</v>
      </c>
      <c r="B147" s="41"/>
      <c r="C147" s="5"/>
      <c r="D147" s="37"/>
      <c r="E147" s="41" t="s">
        <v>104</v>
      </c>
      <c r="F147" s="42"/>
    </row>
    <row r="148" spans="1:6" s="6" customFormat="1" ht="16.5" thickBot="1" x14ac:dyDescent="0.3">
      <c r="A148" s="43" t="s">
        <v>105</v>
      </c>
      <c r="B148" s="44"/>
      <c r="C148" s="45"/>
      <c r="D148" s="46"/>
      <c r="E148" s="44" t="s">
        <v>106</v>
      </c>
      <c r="F148" s="47"/>
    </row>
    <row r="149" spans="1:6" s="6" customFormat="1" x14ac:dyDescent="0.25">
      <c r="A149" s="19"/>
      <c r="B149" s="21"/>
      <c r="C149" s="21"/>
      <c r="D149" s="20"/>
      <c r="E149" s="22"/>
      <c r="F149" s="21"/>
    </row>
    <row r="150" spans="1:6" s="6" customFormat="1" x14ac:dyDescent="0.25">
      <c r="A150" s="19"/>
      <c r="B150" s="21"/>
      <c r="C150" s="21"/>
      <c r="D150" s="20"/>
      <c r="E150" s="22"/>
      <c r="F150" s="21"/>
    </row>
    <row r="151" spans="1:6" s="6" customFormat="1" x14ac:dyDescent="0.25">
      <c r="A151" s="19"/>
      <c r="B151" s="21"/>
      <c r="C151" s="21"/>
      <c r="D151" s="20"/>
      <c r="E151" s="22"/>
      <c r="F151" s="21"/>
    </row>
    <row r="152" spans="1:6" s="6" customFormat="1" x14ac:dyDescent="0.25">
      <c r="A152" s="19"/>
      <c r="B152" s="21"/>
      <c r="C152" s="21"/>
      <c r="D152" s="20"/>
      <c r="E152" s="22"/>
      <c r="F152" s="21"/>
    </row>
    <row r="153" spans="1:6" s="6" customFormat="1" x14ac:dyDescent="0.25">
      <c r="A153" s="19"/>
      <c r="B153" s="21"/>
      <c r="C153" s="21"/>
      <c r="D153" s="20"/>
      <c r="E153" s="22"/>
      <c r="F153" s="21"/>
    </row>
    <row r="154" spans="1:6" s="6" customFormat="1" x14ac:dyDescent="0.25">
      <c r="A154" s="19"/>
      <c r="B154" s="21"/>
      <c r="C154" s="21"/>
      <c r="D154" s="20"/>
      <c r="E154" s="22"/>
      <c r="F154" s="21"/>
    </row>
    <row r="155" spans="1:6" s="6" customFormat="1" x14ac:dyDescent="0.25">
      <c r="A155" s="19"/>
      <c r="B155" s="21"/>
      <c r="C155" s="21"/>
      <c r="D155" s="20"/>
      <c r="E155" s="22"/>
      <c r="F155" s="22"/>
    </row>
    <row r="156" spans="1:6" s="6" customFormat="1" x14ac:dyDescent="0.25">
      <c r="A156" s="19"/>
      <c r="B156" s="21"/>
      <c r="C156" s="21"/>
      <c r="D156" s="20"/>
      <c r="E156" s="22"/>
      <c r="F156" s="22"/>
    </row>
    <row r="157" spans="1:6" s="6" customFormat="1" x14ac:dyDescent="0.25">
      <c r="A157" s="19"/>
      <c r="B157" s="21"/>
      <c r="C157" s="21"/>
      <c r="D157" s="20"/>
      <c r="E157" s="22"/>
      <c r="F157" s="22"/>
    </row>
    <row r="158" spans="1:6" s="6" customFormat="1" x14ac:dyDescent="0.25">
      <c r="A158" s="19"/>
      <c r="B158" s="21"/>
      <c r="C158" s="21"/>
      <c r="D158" s="20"/>
      <c r="E158" s="22"/>
      <c r="F158" s="22"/>
    </row>
    <row r="159" spans="1:6" s="6" customFormat="1" x14ac:dyDescent="0.25">
      <c r="A159" s="19"/>
      <c r="B159" s="21"/>
      <c r="C159" s="21"/>
      <c r="D159" s="20"/>
      <c r="E159" s="22"/>
      <c r="F159" s="22"/>
    </row>
    <row r="160" spans="1:6" s="6" customFormat="1" x14ac:dyDescent="0.25">
      <c r="A160" s="19"/>
      <c r="B160" s="21"/>
      <c r="C160" s="21"/>
      <c r="D160" s="20"/>
      <c r="E160" s="22"/>
      <c r="F160" s="22"/>
    </row>
    <row r="161" spans="1:6" s="6" customFormat="1" x14ac:dyDescent="0.25">
      <c r="A161" s="19"/>
      <c r="B161" s="21"/>
      <c r="C161" s="21"/>
      <c r="D161" s="20"/>
      <c r="E161" s="22"/>
      <c r="F161" s="22"/>
    </row>
    <row r="162" spans="1:6" x14ac:dyDescent="0.25">
      <c r="F162" s="22"/>
    </row>
    <row r="163" spans="1:6" x14ac:dyDescent="0.25">
      <c r="F163" s="22"/>
    </row>
    <row r="164" spans="1:6" s="1" customFormat="1" x14ac:dyDescent="0.25">
      <c r="A164" s="19"/>
      <c r="B164" s="21"/>
      <c r="C164" s="21"/>
      <c r="D164" s="20"/>
      <c r="E164" s="22"/>
      <c r="F164" s="22"/>
    </row>
    <row r="165" spans="1:6" s="1" customFormat="1" x14ac:dyDescent="0.25">
      <c r="A165" s="19"/>
      <c r="B165" s="21"/>
      <c r="C165" s="21"/>
      <c r="D165" s="20"/>
      <c r="E165" s="22"/>
      <c r="F165" s="22"/>
    </row>
    <row r="166" spans="1:6" s="1" customFormat="1" x14ac:dyDescent="0.25">
      <c r="A166" s="19"/>
      <c r="B166" s="21"/>
      <c r="C166" s="21"/>
      <c r="D166" s="20"/>
      <c r="E166" s="22"/>
      <c r="F166" s="22"/>
    </row>
    <row r="167" spans="1:6" s="1" customFormat="1" x14ac:dyDescent="0.25">
      <c r="A167" s="19"/>
      <c r="B167" s="21"/>
      <c r="C167" s="21"/>
      <c r="D167" s="20"/>
      <c r="E167" s="22"/>
      <c r="F167" s="22"/>
    </row>
    <row r="168" spans="1:6" s="1" customFormat="1" x14ac:dyDescent="0.25">
      <c r="A168" s="19"/>
      <c r="B168" s="21"/>
      <c r="C168" s="21"/>
      <c r="D168" s="20"/>
      <c r="E168" s="22"/>
      <c r="F168" s="22"/>
    </row>
    <row r="169" spans="1:6" s="1" customFormat="1" x14ac:dyDescent="0.25">
      <c r="A169" s="19"/>
      <c r="B169" s="21"/>
      <c r="C169" s="21"/>
      <c r="D169" s="20"/>
      <c r="E169" s="22"/>
      <c r="F169" s="22"/>
    </row>
    <row r="170" spans="1:6" s="1" customFormat="1" x14ac:dyDescent="0.25">
      <c r="A170" s="19"/>
      <c r="B170" s="21"/>
      <c r="C170" s="21"/>
      <c r="D170" s="20"/>
      <c r="E170" s="22"/>
      <c r="F170" s="22"/>
    </row>
    <row r="171" spans="1:6" s="1" customFormat="1" x14ac:dyDescent="0.25">
      <c r="A171" s="19"/>
      <c r="B171" s="21"/>
      <c r="C171" s="21"/>
      <c r="D171" s="20"/>
      <c r="E171" s="22"/>
      <c r="F171" s="21"/>
    </row>
    <row r="172" spans="1:6" s="1" customFormat="1" x14ac:dyDescent="0.25">
      <c r="A172" s="19"/>
      <c r="B172" s="21"/>
      <c r="C172" s="21"/>
      <c r="D172" s="20"/>
      <c r="E172" s="22"/>
      <c r="F172" s="21"/>
    </row>
    <row r="173" spans="1:6" s="1" customFormat="1" x14ac:dyDescent="0.25">
      <c r="A173" s="19"/>
      <c r="B173" s="21"/>
      <c r="C173" s="21"/>
      <c r="D173" s="20"/>
      <c r="E173" s="22"/>
      <c r="F173" s="21"/>
    </row>
    <row r="174" spans="1:6" s="1" customFormat="1" x14ac:dyDescent="0.25">
      <c r="A174" s="19"/>
      <c r="B174" s="21"/>
      <c r="C174" s="21"/>
      <c r="D174" s="20"/>
      <c r="E174" s="22"/>
      <c r="F174" s="21"/>
    </row>
    <row r="176" spans="1:6" s="1" customFormat="1" x14ac:dyDescent="0.25">
      <c r="A176" s="19"/>
      <c r="B176" s="21"/>
      <c r="C176" s="21"/>
      <c r="D176" s="20"/>
      <c r="E176" s="22"/>
      <c r="F176" s="21"/>
    </row>
    <row r="180" spans="1:6" s="1" customFormat="1" x14ac:dyDescent="0.25">
      <c r="A180" s="19"/>
      <c r="B180" s="21"/>
      <c r="C180" s="21"/>
      <c r="D180" s="20"/>
      <c r="E180" s="22"/>
      <c r="F180" s="21"/>
    </row>
    <row r="194" spans="1:6" s="6" customFormat="1" x14ac:dyDescent="0.25">
      <c r="A194" s="19"/>
      <c r="B194" s="21"/>
      <c r="C194" s="21"/>
      <c r="D194" s="20"/>
      <c r="E194" s="22"/>
      <c r="F194" s="21"/>
    </row>
    <row r="195" spans="1:6" s="6" customFormat="1" x14ac:dyDescent="0.25">
      <c r="A195" s="19"/>
      <c r="B195" s="21"/>
      <c r="C195" s="21"/>
      <c r="D195" s="20"/>
      <c r="E195" s="22"/>
      <c r="F195" s="21"/>
    </row>
    <row r="196" spans="1:6" s="6" customFormat="1" x14ac:dyDescent="0.25">
      <c r="A196" s="19"/>
      <c r="B196" s="21"/>
      <c r="C196" s="21"/>
      <c r="D196" s="20"/>
      <c r="E196" s="22"/>
      <c r="F196" s="21"/>
    </row>
    <row r="197" spans="1:6" s="6" customFormat="1" x14ac:dyDescent="0.25">
      <c r="A197" s="19"/>
      <c r="B197" s="21"/>
      <c r="C197" s="21"/>
      <c r="D197" s="20"/>
      <c r="E197" s="22"/>
      <c r="F197" s="21"/>
    </row>
    <row r="198" spans="1:6" s="6" customFormat="1" x14ac:dyDescent="0.25">
      <c r="A198" s="19"/>
      <c r="B198" s="21"/>
      <c r="C198" s="21"/>
      <c r="D198" s="20"/>
      <c r="E198" s="22"/>
      <c r="F198" s="21"/>
    </row>
    <row r="199" spans="1:6" s="6" customFormat="1" x14ac:dyDescent="0.25">
      <c r="A199" s="19"/>
      <c r="B199" s="21"/>
      <c r="C199" s="21"/>
      <c r="D199" s="20"/>
      <c r="E199" s="22"/>
      <c r="F199" s="21"/>
    </row>
    <row r="200" spans="1:6" s="6" customFormat="1" x14ac:dyDescent="0.25">
      <c r="A200" s="19"/>
      <c r="B200" s="21"/>
      <c r="C200" s="21"/>
      <c r="D200" s="20"/>
      <c r="E200" s="22"/>
      <c r="F200" s="21"/>
    </row>
    <row r="201" spans="1:6" s="6" customFormat="1" x14ac:dyDescent="0.25">
      <c r="A201" s="19"/>
      <c r="B201" s="21"/>
      <c r="C201" s="21"/>
      <c r="D201" s="20"/>
      <c r="E201" s="22"/>
      <c r="F201" s="21"/>
    </row>
    <row r="202" spans="1:6" s="6" customFormat="1" x14ac:dyDescent="0.25">
      <c r="A202" s="19"/>
      <c r="B202" s="21"/>
      <c r="C202" s="21"/>
      <c r="D202" s="20"/>
      <c r="E202" s="22"/>
      <c r="F202" s="21"/>
    </row>
    <row r="203" spans="1:6" s="6" customFormat="1" x14ac:dyDescent="0.25">
      <c r="A203" s="19"/>
      <c r="B203" s="21"/>
      <c r="C203" s="21"/>
      <c r="D203" s="20"/>
      <c r="E203" s="22"/>
      <c r="F203" s="21"/>
    </row>
    <row r="204" spans="1:6" s="6" customFormat="1" x14ac:dyDescent="0.25">
      <c r="A204" s="19"/>
      <c r="B204" s="21"/>
      <c r="C204" s="21"/>
      <c r="D204" s="20"/>
      <c r="E204" s="22"/>
      <c r="F204" s="21"/>
    </row>
    <row r="205" spans="1:6" s="6" customFormat="1" x14ac:dyDescent="0.25">
      <c r="A205" s="19"/>
      <c r="B205" s="21"/>
      <c r="C205" s="21"/>
      <c r="D205" s="20"/>
      <c r="E205" s="22"/>
      <c r="F205" s="21"/>
    </row>
    <row r="206" spans="1:6" s="6" customFormat="1" x14ac:dyDescent="0.25">
      <c r="A206" s="19"/>
      <c r="B206" s="21"/>
      <c r="C206" s="21"/>
      <c r="D206" s="20"/>
      <c r="E206" s="22"/>
      <c r="F206" s="21"/>
    </row>
    <row r="207" spans="1:6" s="6" customFormat="1" x14ac:dyDescent="0.25">
      <c r="A207" s="19"/>
      <c r="B207" s="21"/>
      <c r="C207" s="21"/>
      <c r="D207" s="20"/>
      <c r="E207" s="22"/>
      <c r="F207" s="21"/>
    </row>
    <row r="208" spans="1:6" s="6" customFormat="1" x14ac:dyDescent="0.25">
      <c r="A208" s="19"/>
      <c r="B208" s="21"/>
      <c r="C208" s="21"/>
      <c r="D208" s="20"/>
      <c r="E208" s="22"/>
      <c r="F208" s="21"/>
    </row>
    <row r="209" spans="1:6" s="6" customFormat="1" x14ac:dyDescent="0.25">
      <c r="A209" s="19"/>
      <c r="B209" s="21"/>
      <c r="C209" s="21"/>
      <c r="D209" s="20"/>
      <c r="E209" s="22"/>
      <c r="F209" s="21"/>
    </row>
    <row r="210" spans="1:6" s="6" customFormat="1" x14ac:dyDescent="0.25">
      <c r="A210" s="19"/>
      <c r="B210" s="21"/>
      <c r="C210" s="21"/>
      <c r="D210" s="20"/>
      <c r="E210" s="22"/>
      <c r="F210" s="21"/>
    </row>
    <row r="211" spans="1:6" s="6" customFormat="1" x14ac:dyDescent="0.25">
      <c r="A211" s="19"/>
      <c r="B211" s="21"/>
      <c r="C211" s="21"/>
      <c r="D211" s="20"/>
      <c r="E211" s="22"/>
      <c r="F211" s="21"/>
    </row>
    <row r="212" spans="1:6" s="6" customFormat="1" x14ac:dyDescent="0.25">
      <c r="A212" s="19"/>
      <c r="B212" s="21"/>
      <c r="C212" s="21"/>
      <c r="D212" s="20"/>
      <c r="E212" s="22"/>
      <c r="F212" s="21"/>
    </row>
    <row r="213" spans="1:6" s="6" customFormat="1" x14ac:dyDescent="0.25">
      <c r="A213" s="19"/>
      <c r="B213" s="21"/>
      <c r="C213" s="21"/>
      <c r="D213" s="20"/>
      <c r="E213" s="22"/>
      <c r="F213" s="21"/>
    </row>
    <row r="214" spans="1:6" s="6" customFormat="1" x14ac:dyDescent="0.25">
      <c r="A214" s="19"/>
      <c r="B214" s="21"/>
      <c r="C214" s="21"/>
      <c r="D214" s="20"/>
      <c r="E214" s="22"/>
      <c r="F214" s="21"/>
    </row>
    <row r="215" spans="1:6" s="6" customFormat="1" x14ac:dyDescent="0.25">
      <c r="A215" s="19"/>
      <c r="B215" s="21"/>
      <c r="C215" s="21"/>
      <c r="D215" s="20"/>
      <c r="E215" s="22"/>
      <c r="F215" s="21"/>
    </row>
    <row r="216" spans="1:6" s="6" customFormat="1" x14ac:dyDescent="0.25">
      <c r="A216" s="19"/>
      <c r="B216" s="21"/>
      <c r="C216" s="21"/>
      <c r="D216" s="20"/>
      <c r="E216" s="22"/>
      <c r="F216" s="21"/>
    </row>
    <row r="217" spans="1:6" s="6" customFormat="1" x14ac:dyDescent="0.25">
      <c r="A217" s="19"/>
      <c r="B217" s="21"/>
      <c r="C217" s="21"/>
      <c r="D217" s="20"/>
      <c r="E217" s="22"/>
      <c r="F217" s="21"/>
    </row>
    <row r="218" spans="1:6" s="6" customFormat="1" x14ac:dyDescent="0.25">
      <c r="A218" s="19"/>
      <c r="B218" s="21"/>
      <c r="C218" s="21"/>
      <c r="D218" s="20"/>
      <c r="E218" s="22"/>
      <c r="F218" s="21"/>
    </row>
    <row r="219" spans="1:6" s="6" customFormat="1" x14ac:dyDescent="0.25">
      <c r="A219" s="19"/>
      <c r="B219" s="21"/>
      <c r="C219" s="21"/>
      <c r="D219" s="20"/>
      <c r="E219" s="22"/>
      <c r="F219" s="21"/>
    </row>
    <row r="220" spans="1:6" s="6" customFormat="1" x14ac:dyDescent="0.25">
      <c r="A220" s="19"/>
      <c r="B220" s="21"/>
      <c r="C220" s="21"/>
      <c r="D220" s="20"/>
      <c r="E220" s="22"/>
      <c r="F220" s="21"/>
    </row>
    <row r="221" spans="1:6" s="6" customFormat="1" x14ac:dyDescent="0.25">
      <c r="A221" s="19"/>
      <c r="B221" s="21"/>
      <c r="C221" s="21"/>
      <c r="D221" s="20"/>
      <c r="E221" s="22"/>
      <c r="F221" s="21"/>
    </row>
    <row r="222" spans="1:6" s="6" customFormat="1" x14ac:dyDescent="0.25">
      <c r="A222" s="19"/>
      <c r="B222" s="21"/>
      <c r="C222" s="21"/>
      <c r="D222" s="20"/>
      <c r="E222" s="22"/>
      <c r="F222" s="21"/>
    </row>
  </sheetData>
  <mergeCells count="11">
    <mergeCell ref="A148:B148"/>
    <mergeCell ref="E148:F148"/>
    <mergeCell ref="A139:C139"/>
    <mergeCell ref="A147:B147"/>
    <mergeCell ref="E147:F147"/>
    <mergeCell ref="A1:F1"/>
    <mergeCell ref="A2:F2"/>
    <mergeCell ref="A3:F3"/>
    <mergeCell ref="A4:F4"/>
    <mergeCell ref="A5:F5"/>
    <mergeCell ref="A6:E6"/>
  </mergeCells>
  <printOptions horizontalCentered="1"/>
  <pageMargins left="0" right="0" top="0.15748031496062992" bottom="0.11811023622047245" header="0.23622047244094491" footer="0.19685039370078741"/>
  <pageSetup scale="62" fitToHeight="0" orientation="portrait" r:id="rId1"/>
  <rowBreaks count="1" manualBreakCount="1">
    <brk id="148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06FDD2-CFD6-403D-B038-BDFAD10DC5FE}"/>
</file>

<file path=customXml/itemProps2.xml><?xml version="1.0" encoding="utf-8"?>
<ds:datastoreItem xmlns:ds="http://schemas.openxmlformats.org/officeDocument/2006/customXml" ds:itemID="{A0BB8214-BD05-4534-8649-BC4343C29A36}"/>
</file>

<file path=customXml/itemProps3.xml><?xml version="1.0" encoding="utf-8"?>
<ds:datastoreItem xmlns:ds="http://schemas.openxmlformats.org/officeDocument/2006/customXml" ds:itemID="{CF649715-1905-4538-8192-2B4D35660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2025-01-14T18:41:37Z</cp:lastPrinted>
  <dcterms:created xsi:type="dcterms:W3CDTF">2025-01-14T18:35:47Z</dcterms:created>
  <dcterms:modified xsi:type="dcterms:W3CDTF">2025-01-14T18:41:54Z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