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ed\OneDrive - SIPEN\Ejecución Presupuestaria 2021\EJECUCION Y PRESUP. APROBADO NUEVO MODELO 2021\NOVIEMBRE\"/>
    </mc:Choice>
  </mc:AlternateContent>
  <xr:revisionPtr revIDLastSave="0" documentId="13_ncr:1_{72E2746C-730B-4DEE-9AC8-D0D4FB15A672}" xr6:coauthVersionLast="47" xr6:coauthVersionMax="47" xr10:uidLastSave="{00000000-0000-0000-0000-000000000000}"/>
  <bookViews>
    <workbookView xWindow="-120" yWindow="-120" windowWidth="29040" windowHeight="15840" xr2:uid="{7FB6394B-A8C9-47E0-81B0-B90401D81AD4}"/>
  </bookViews>
  <sheets>
    <sheet name="P2 Presupuesto Aprobado-Ejec " sheetId="1" r:id="rId1"/>
  </sheets>
  <definedNames>
    <definedName name="_xlnm.Print_Area" localSheetId="0">'P2 Presupuesto Aprobado-Ejec '!$A$1:$P$103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4" i="1" l="1"/>
  <c r="N84" i="1"/>
  <c r="P18" i="1"/>
  <c r="P12" i="1"/>
  <c r="M63" i="1"/>
  <c r="L63" i="1"/>
  <c r="K63" i="1"/>
  <c r="J63" i="1"/>
  <c r="I63" i="1"/>
  <c r="H63" i="1"/>
  <c r="G63" i="1"/>
  <c r="F63" i="1"/>
  <c r="E63" i="1"/>
  <c r="D63" i="1"/>
  <c r="C63" i="1"/>
  <c r="B63" i="1"/>
  <c r="M53" i="1"/>
  <c r="L53" i="1"/>
  <c r="K53" i="1"/>
  <c r="J53" i="1"/>
  <c r="I53" i="1"/>
  <c r="H53" i="1"/>
  <c r="G53" i="1"/>
  <c r="F53" i="1"/>
  <c r="E53" i="1"/>
  <c r="D53" i="1"/>
  <c r="C53" i="1"/>
  <c r="B53" i="1"/>
  <c r="M38" i="1"/>
  <c r="L38" i="1"/>
  <c r="K38" i="1"/>
  <c r="J38" i="1"/>
  <c r="I38" i="1"/>
  <c r="H38" i="1"/>
  <c r="G38" i="1"/>
  <c r="F38" i="1"/>
  <c r="E38" i="1"/>
  <c r="D38" i="1"/>
  <c r="C38" i="1"/>
  <c r="B38" i="1"/>
  <c r="M28" i="1"/>
  <c r="L28" i="1"/>
  <c r="K28" i="1"/>
  <c r="P28" i="1" s="1"/>
  <c r="J28" i="1"/>
  <c r="I28" i="1"/>
  <c r="H28" i="1"/>
  <c r="G28" i="1"/>
  <c r="F28" i="1"/>
  <c r="E28" i="1"/>
  <c r="D28" i="1"/>
  <c r="C28" i="1"/>
  <c r="B28" i="1"/>
  <c r="M18" i="1"/>
  <c r="L18" i="1"/>
  <c r="K18" i="1"/>
  <c r="J18" i="1"/>
  <c r="I18" i="1"/>
  <c r="H18" i="1"/>
  <c r="G18" i="1"/>
  <c r="F18" i="1"/>
  <c r="E18" i="1"/>
  <c r="D18" i="1"/>
  <c r="C18" i="1"/>
  <c r="B18" i="1"/>
  <c r="M12" i="1"/>
  <c r="M84" i="1" s="1"/>
  <c r="L12" i="1"/>
  <c r="L84" i="1" s="1"/>
  <c r="K12" i="1"/>
  <c r="K84" i="1" s="1"/>
  <c r="J12" i="1"/>
  <c r="J84" i="1" s="1"/>
  <c r="I12" i="1"/>
  <c r="I84" i="1" s="1"/>
  <c r="H12" i="1"/>
  <c r="H84" i="1" s="1"/>
  <c r="G12" i="1"/>
  <c r="G84" i="1" s="1"/>
  <c r="F12" i="1"/>
  <c r="F84" i="1" s="1"/>
  <c r="E12" i="1"/>
  <c r="E84" i="1" s="1"/>
  <c r="D12" i="1"/>
  <c r="D84" i="1" s="1"/>
  <c r="C12" i="1"/>
  <c r="C84" i="1" s="1"/>
  <c r="B12" i="1"/>
  <c r="B84" i="1" s="1"/>
  <c r="P13" i="1"/>
  <c r="P81" i="1"/>
  <c r="P77" i="1"/>
  <c r="P73" i="1"/>
  <c r="P69" i="1"/>
  <c r="P65" i="1"/>
  <c r="P61" i="1"/>
  <c r="P57" i="1"/>
  <c r="P53" i="1"/>
  <c r="P49" i="1"/>
  <c r="P45" i="1"/>
  <c r="P41" i="1"/>
  <c r="P37" i="1"/>
  <c r="P33" i="1"/>
  <c r="P29" i="1"/>
  <c r="P25" i="1"/>
  <c r="P21" i="1"/>
  <c r="P17" i="1"/>
  <c r="P83" i="1"/>
  <c r="P79" i="1"/>
  <c r="P75" i="1"/>
  <c r="P71" i="1"/>
  <c r="P67" i="1"/>
  <c r="P63" i="1"/>
  <c r="P59" i="1"/>
  <c r="P55" i="1"/>
  <c r="P51" i="1"/>
  <c r="P47" i="1"/>
  <c r="P43" i="1"/>
  <c r="P39" i="1"/>
  <c r="P35" i="1"/>
  <c r="P31" i="1"/>
  <c r="P27" i="1"/>
  <c r="P23" i="1"/>
  <c r="P19" i="1"/>
  <c r="P15" i="1"/>
  <c r="P82" i="1"/>
  <c r="P80" i="1"/>
  <c r="P78" i="1"/>
  <c r="P76" i="1"/>
  <c r="P74" i="1"/>
  <c r="P72" i="1"/>
  <c r="P70" i="1"/>
  <c r="P68" i="1"/>
  <c r="P66" i="1"/>
  <c r="P64" i="1"/>
  <c r="P62" i="1"/>
  <c r="P60" i="1"/>
  <c r="P58" i="1"/>
  <c r="P56" i="1"/>
  <c r="P54" i="1"/>
  <c r="P52" i="1"/>
  <c r="P50" i="1"/>
  <c r="P48" i="1"/>
  <c r="P46" i="1"/>
  <c r="P44" i="1"/>
  <c r="P42" i="1"/>
  <c r="P40" i="1"/>
  <c r="P38" i="1"/>
  <c r="P36" i="1"/>
  <c r="P34" i="1"/>
  <c r="P32" i="1"/>
  <c r="P30" i="1"/>
  <c r="P26" i="1"/>
  <c r="P24" i="1"/>
  <c r="P22" i="1"/>
  <c r="P20" i="1"/>
  <c r="P16" i="1"/>
  <c r="P14" i="1"/>
  <c r="P84" i="1" l="1"/>
</calcChain>
</file>

<file path=xl/sharedStrings.xml><?xml version="1.0" encoding="utf-8"?>
<sst xmlns="http://schemas.openxmlformats.org/spreadsheetml/2006/main" count="112" uniqueCount="105">
  <si>
    <t>SUPERINTENDENCIA DE PENSIONES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</si>
  <si>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</si>
  <si>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</si>
  <si>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</si>
  <si>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</si>
  <si>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</si>
  <si>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</si>
  <si>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</si>
  <si>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</si>
  <si>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</si>
  <si>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</si>
  <si>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</si>
  <si>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</si>
  <si>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</si>
  <si>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</si>
  <si>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</si>
  <si>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</si>
  <si>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</si>
  <si>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</si>
  <si>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</si>
  <si>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</si>
  <si>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</si>
  <si>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</si>
  <si>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</si>
  <si>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</si>
  <si>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</si>
  <si>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</si>
  <si>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</si>
  <si>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</si>
  <si>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</si>
  <si>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</si>
  <si>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</si>
  <si>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</si>
  <si>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</si>
  <si>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</si>
  <si>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</si>
  <si>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</si>
  <si>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</si>
  <si>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</si>
  <si>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</si>
  <si>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</si>
  <si>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</si>
  <si>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</si>
  <si>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</si>
  <si>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</si>
  <si>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</si>
  <si>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</si>
  <si>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</si>
  <si>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</si>
  <si>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</si>
  <si>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 xml:space="preserve">                             -   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</si>
  <si>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</si>
  <si>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</si>
  <si>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</si>
  <si>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</si>
  <si>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</si>
  <si>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</si>
  <si>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</si>
  <si>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</si>
  <si>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</si>
  <si>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</si>
  <si>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</si>
  <si>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</si>
  <si>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</si>
  <si>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</si>
  <si>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</si>
  <si>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</si>
  <si>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</si>
  <si>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</si>
  <si>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</si>
  <si>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</si>
  <si>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</si>
  <si>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</si>
  <si>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</si>
  <si>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</si>
  <si>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</si>
  <si>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</si>
  <si>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</si>
  <si>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</si>
  <si>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</si>
  <si>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</si>
  <si>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</si>
  <si>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</si>
  <si>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</si>
  <si>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</si>
  <si>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</si>
  <si>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</si>
  <si>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</si>
  <si>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</si>
  <si>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</si>
  <si>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</si>
  <si>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</si>
  <si>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</si>
  <si>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</si>
  <si>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</si>
  <si>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Juan Cancio Pérez</t>
  </si>
  <si>
    <t xml:space="preserve"> Ramón E. Contreras Genao </t>
  </si>
  <si>
    <t>Contralor</t>
  </si>
  <si>
    <t xml:space="preserve"> Superintendente de Pensiones </t>
  </si>
  <si>
    <r>
      <rPr>
        <b/>
        <sz val="11"/>
        <color theme="1"/>
        <rFont val="Calibri"/>
        <family val="2"/>
        <scheme val="minor"/>
      </rPr>
      <t>1. Presupuesto Aprobado:</t>
    </r>
    <r>
      <rPr>
        <sz val="11"/>
        <color theme="1"/>
        <rFont val="Calibri"/>
        <family val="2"/>
        <scheme val="minor"/>
      </rPr>
      <t xml:space="preserve"> Se refiere al presupuesto aprobado el Consejo de la Seguridad Social y la Dirección General de Presupuesto mediante la Ley de Presupuesto General del Estado.</t>
    </r>
  </si>
  <si>
    <r>
      <rPr>
        <b/>
        <sz val="11"/>
        <color theme="1"/>
        <rFont val="Calibri"/>
        <family val="2"/>
        <scheme val="minor"/>
      </rPr>
      <t xml:space="preserve">2. Presupuesto Modificado: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</si>
  <si>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 xml:space="preserve">3.Presupuesto Devengado: </t>
    </r>
    <r>
      <rPr>
        <sz val="11"/>
        <color theme="1"/>
        <rFont val="Calibri"/>
        <family val="2"/>
        <scheme val="minor"/>
      </rPr>
      <t>Se refiere al reconocimiento de las obligaciones a terceros generado por la recepción de Bienes y Servicios.</t>
    </r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</si>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</sst>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left"/>
    </xf>
    <xf numFmtId="164" fontId="3" fillId="0" borderId="8" xfId="0" applyNumberFormat="1" applyFont="1" applyBorder="1"/>
    <xf numFmtId="0" fontId="3" fillId="0" borderId="0" xfId="0" applyFont="1" applyAlignment="1">
      <alignment horizontal="left" indent="1"/>
    </xf>
    <xf numFmtId="43" fontId="3" fillId="0" borderId="0" xfId="0" applyNumberFormat="1" applyFont="1"/>
    <xf numFmtId="0" fontId="3" fillId="0" borderId="0" xfId="0" applyFont="1"/>
    <xf numFmtId="0" fontId="0" fillId="0" borderId="0" xfId="0" applyAlignment="1">
      <alignment horizontal="left" indent="2"/>
    </xf>
    <xf numFmtId="43" fontId="0" fillId="0" borderId="0" xfId="0" applyNumberFormat="1"/>
    <xf numFmtId="164" fontId="0" fillId="0" borderId="0" xfId="0" applyNumberFormat="1"/>
    <xf numFmtId="43" fontId="0" fillId="0" borderId="0" xfId="1" applyFont="1"/>
    <xf numFmtId="43" fontId="0" fillId="0" borderId="9" xfId="1" applyFont="1" applyBorder="1"/>
    <xf numFmtId="0" fontId="0" fillId="0" borderId="10" xfId="0" applyBorder="1"/>
    <xf numFmtId="43" fontId="8" fillId="0" borderId="0" xfId="0" applyNumberFormat="1" applyFont="1" applyAlignment="1">
      <alignment vertical="center" wrapText="1"/>
    </xf>
    <xf numFmtId="0" fontId="2" fillId="2" borderId="11" xfId="0" applyFont="1" applyFill="1" applyBorder="1" applyAlignment="1">
      <alignment vertical="center"/>
    </xf>
    <xf numFmtId="164" fontId="2" fillId="2" borderId="11" xfId="0" applyNumberFormat="1" applyFont="1" applyFill="1" applyBorder="1"/>
    <xf numFmtId="3" fontId="0" fillId="0" borderId="0" xfId="0" applyNumberFormat="1"/>
    <xf numFmtId="0" fontId="9" fillId="0" borderId="0" xfId="0" applyFont="1" applyAlignment="1">
      <alignment horizontal="left" vertical="center" indent="7"/>
    </xf>
    <xf numFmtId="0" fontId="9" fillId="0" borderId="0" xfId="0" applyFont="1" applyAlignment="1">
      <alignment horizontal="left" vertical="center" indent="10"/>
    </xf>
    <xf numFmtId="0" fontId="10" fillId="0" borderId="0" xfId="0" applyFont="1"/>
    <xf numFmtId="0" fontId="0" fillId="0" borderId="0" xfId="0" applyAlignment="1">
      <alignment horizontal="left"/>
    </xf>
    <xf numFmtId="43" fontId="0" fillId="0" borderId="0" xfId="0" applyNumberFormat="1" applyFont="1"/>
    <xf numFmtId="43" fontId="3" fillId="0" borderId="0" xfId="1" applyFont="1"/>
    <xf numFmtId="43" fontId="1" fillId="0" borderId="0" xfId="1" applyFont="1"/>
    <xf numFmtId="0" fontId="9" fillId="0" borderId="0" xfId="0" applyFont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6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2</xdr:row>
      <xdr:rowOff>152400</xdr:rowOff>
    </xdr:from>
    <xdr:to>
      <xdr:col>15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909F037-8E99-4473-93E4-7E7BCABB9712}"/>
            </a:ext>
          </a:extLst>
        </xdr:cNvPr>
        <xdr:cNvSpPr txBox="1"/>
      </xdr:nvSpPr>
      <xdr:spPr>
        <a:xfrm>
          <a:off x="1859280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12</xdr:col>
      <xdr:colOff>933451</xdr:colOff>
      <xdr:row>1</xdr:row>
      <xdr:rowOff>158750</xdr:rowOff>
    </xdr:from>
    <xdr:to>
      <xdr:col>15</xdr:col>
      <xdr:colOff>927100</xdr:colOff>
      <xdr:row>5</xdr:row>
      <xdr:rowOff>98425</xdr:rowOff>
    </xdr:to>
    <xdr:pic>
      <xdr:nvPicPr>
        <xdr:cNvPr id="5" name="Imagen 4" descr="sipen.jpg">
          <a:extLst>
            <a:ext uri="{FF2B5EF4-FFF2-40B4-BE49-F238E27FC236}">
              <a16:creationId xmlns:a16="http://schemas.microsoft.com/office/drawing/2014/main" id="{61F7AEA8-9EB0-447D-A516-D5CE304E2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3826" y="349250"/>
          <a:ext cx="2454274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85EE5-A2AA-4FB6-BF27-A2325C04A1F7}">
  <sheetPr>
    <pageSetUpPr fitToPage="1"/>
  </sheetPr>
  <dimension ref="A3:Q102"/>
  <sheetViews>
    <sheetView showGridLines="0" tabSelected="1" topLeftCell="A55" zoomScale="80" zoomScaleNormal="80" workbookViewId="0">
      <selection activeCell="F97" sqref="F97"/>
    </sheetView>
  </sheetViews>
  <sheetFormatPr baseColWidth="10" defaultColWidth="11.42578125" defaultRowHeight="15" x14ac:dyDescent="0.25"/>
  <cols>
    <col min="1" max="1" width="93.7109375" bestFit="1" customWidth="1"/>
    <col min="2" max="2" width="17.5703125" customWidth="1"/>
    <col min="3" max="3" width="16.7109375" customWidth="1"/>
    <col min="4" max="12" width="14.140625" bestFit="1" customWidth="1"/>
    <col min="13" max="13" width="16" customWidth="1"/>
    <col min="14" max="14" width="15.7109375" customWidth="1"/>
    <col min="16" max="16" width="20.85546875" customWidth="1"/>
  </cols>
  <sheetData>
    <row r="3" spans="1:17" ht="28.5" customHeight="1" x14ac:dyDescent="0.25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7" ht="21" customHeight="1" x14ac:dyDescent="0.25">
      <c r="A4" s="49" t="s">
        <v>0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7" ht="15.75" x14ac:dyDescent="0.25">
      <c r="A5" s="51">
        <v>2021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1:17" ht="15.75" customHeight="1" x14ac:dyDescent="0.25">
      <c r="A6" s="53" t="s">
        <v>1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7" ht="15.75" customHeight="1" x14ac:dyDescent="0.25">
      <c r="A7" s="54" t="s">
        <v>2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</row>
    <row r="9" spans="1:17" ht="25.5" customHeight="1" x14ac:dyDescent="0.25">
      <c r="A9" s="41" t="s">
        <v>3</v>
      </c>
      <c r="B9" s="42" t="s">
        <v>4</v>
      </c>
      <c r="C9" s="42" t="s">
        <v>5</v>
      </c>
      <c r="D9" s="44" t="s">
        <v>6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6"/>
    </row>
    <row r="10" spans="1:17" x14ac:dyDescent="0.25">
      <c r="A10" s="41"/>
      <c r="B10" s="43"/>
      <c r="C10" s="43"/>
      <c r="D10" s="1" t="s">
        <v>7</v>
      </c>
      <c r="E10" s="1" t="s">
        <v>8</v>
      </c>
      <c r="F10" s="1" t="s">
        <v>9</v>
      </c>
      <c r="G10" s="1" t="s">
        <v>10</v>
      </c>
      <c r="H10" s="2" t="s">
        <v>11</v>
      </c>
      <c r="I10" s="1" t="s">
        <v>12</v>
      </c>
      <c r="J10" s="2" t="s">
        <v>13</v>
      </c>
      <c r="K10" s="1" t="s">
        <v>14</v>
      </c>
      <c r="L10" s="1" t="s">
        <v>15</v>
      </c>
      <c r="M10" s="1" t="s">
        <v>16</v>
      </c>
      <c r="N10" s="1" t="s">
        <v>17</v>
      </c>
      <c r="O10" s="2" t="s">
        <v>18</v>
      </c>
      <c r="P10" s="1" t="s">
        <v>19</v>
      </c>
    </row>
    <row r="11" spans="1:17" x14ac:dyDescent="0.25">
      <c r="A11" s="3" t="s">
        <v>20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7" s="7" customFormat="1" x14ac:dyDescent="0.25">
      <c r="A12" s="5" t="s">
        <v>21</v>
      </c>
      <c r="B12" s="6">
        <f t="shared" ref="B12:C12" si="0">+SUM(B13:B17)</f>
        <v>328137400</v>
      </c>
      <c r="C12" s="6">
        <f t="shared" si="0"/>
        <v>0</v>
      </c>
      <c r="D12" s="6">
        <f>+SUM(D13:D17)</f>
        <v>25519151.190000001</v>
      </c>
      <c r="E12" s="6">
        <f t="shared" ref="E12:M12" si="1">+SUM(E13:E17)</f>
        <v>27836717.789999995</v>
      </c>
      <c r="F12" s="6">
        <f t="shared" si="1"/>
        <v>29956849.439999998</v>
      </c>
      <c r="G12" s="6">
        <f t="shared" si="1"/>
        <v>31048731.36999999</v>
      </c>
      <c r="H12" s="6">
        <f t="shared" si="1"/>
        <v>29549160.819999997</v>
      </c>
      <c r="I12" s="6">
        <f t="shared" si="1"/>
        <v>27512316.349999998</v>
      </c>
      <c r="J12" s="6">
        <f t="shared" si="1"/>
        <v>39523488.449999996</v>
      </c>
      <c r="K12" s="6">
        <f t="shared" si="1"/>
        <v>54368636.93</v>
      </c>
      <c r="L12" s="6">
        <f t="shared" si="1"/>
        <v>26542897.649999999</v>
      </c>
      <c r="M12" s="6">
        <f t="shared" si="1"/>
        <v>27038231.959999997</v>
      </c>
      <c r="N12" s="6">
        <v>26259173.75</v>
      </c>
      <c r="O12" s="6">
        <v>0</v>
      </c>
      <c r="P12" s="6">
        <f>SUM(D12:O12)</f>
        <v>345155355.69999993</v>
      </c>
    </row>
    <row r="13" spans="1:17" x14ac:dyDescent="0.25">
      <c r="A13" s="8" t="s">
        <v>22</v>
      </c>
      <c r="B13" s="9">
        <v>213282137</v>
      </c>
      <c r="C13" s="10"/>
      <c r="D13" s="11">
        <v>17406428.77</v>
      </c>
      <c r="E13" s="11">
        <v>18897243.849999998</v>
      </c>
      <c r="F13" s="11">
        <v>20756608.669999998</v>
      </c>
      <c r="G13" s="11">
        <v>22220692.019999996</v>
      </c>
      <c r="H13" s="11">
        <v>20928372.73</v>
      </c>
      <c r="I13" s="11">
        <v>18622807.869999997</v>
      </c>
      <c r="J13" s="11">
        <v>19645165.02</v>
      </c>
      <c r="K13" s="11">
        <v>18438381.279999997</v>
      </c>
      <c r="L13" s="11">
        <v>18308442.489999998</v>
      </c>
      <c r="M13" s="11">
        <v>19522917.619999997</v>
      </c>
      <c r="N13" s="22">
        <v>18682955.02</v>
      </c>
      <c r="O13" s="6">
        <v>0</v>
      </c>
      <c r="P13" s="22">
        <f t="shared" ref="P13:P76" si="2">SUM(D13:O13)</f>
        <v>213430015.34000003</v>
      </c>
    </row>
    <row r="14" spans="1:17" x14ac:dyDescent="0.25">
      <c r="A14" s="8" t="s">
        <v>23</v>
      </c>
      <c r="B14" s="9">
        <v>34135625</v>
      </c>
      <c r="C14" s="10"/>
      <c r="D14" s="11">
        <v>2740183.13</v>
      </c>
      <c r="E14" s="12">
        <v>2583988.11</v>
      </c>
      <c r="F14" s="11">
        <v>2801754.94</v>
      </c>
      <c r="G14" s="11">
        <v>2418185.06</v>
      </c>
      <c r="H14" s="11">
        <v>2174828.17</v>
      </c>
      <c r="I14" s="11">
        <v>2452151.5499999998</v>
      </c>
      <c r="J14" s="11">
        <v>2592135.4</v>
      </c>
      <c r="K14" s="11">
        <v>2473152.6799999997</v>
      </c>
      <c r="L14" s="11">
        <v>3641371.51</v>
      </c>
      <c r="M14" s="11">
        <v>2901486.52</v>
      </c>
      <c r="N14" s="22">
        <v>2979807.53</v>
      </c>
      <c r="O14" s="6">
        <v>0</v>
      </c>
      <c r="P14" s="22">
        <f t="shared" si="2"/>
        <v>29759044.599999998</v>
      </c>
    </row>
    <row r="15" spans="1:17" x14ac:dyDescent="0.25">
      <c r="A15" s="8" t="s">
        <v>24</v>
      </c>
      <c r="B15" s="9">
        <v>8717560</v>
      </c>
      <c r="C15" s="10"/>
      <c r="D15" s="11">
        <v>576818.91999999993</v>
      </c>
      <c r="E15" s="11">
        <v>603382.69999999995</v>
      </c>
      <c r="F15" s="11">
        <v>636382.69999999995</v>
      </c>
      <c r="G15" s="11">
        <v>648382.69999999995</v>
      </c>
      <c r="H15" s="11">
        <v>651382.69999999995</v>
      </c>
      <c r="I15" s="11">
        <v>695580.2</v>
      </c>
      <c r="J15" s="11">
        <v>693267.7</v>
      </c>
      <c r="K15" s="11">
        <v>102000</v>
      </c>
      <c r="L15" s="11">
        <v>42000</v>
      </c>
      <c r="M15" s="11">
        <v>45000</v>
      </c>
      <c r="N15" s="22">
        <v>39000</v>
      </c>
      <c r="O15" s="6">
        <v>0</v>
      </c>
      <c r="P15" s="22">
        <f t="shared" si="2"/>
        <v>4733197.62</v>
      </c>
      <c r="Q15" s="13"/>
    </row>
    <row r="16" spans="1:17" x14ac:dyDescent="0.25">
      <c r="A16" s="8" t="s">
        <v>25</v>
      </c>
      <c r="B16" s="9">
        <v>53304976</v>
      </c>
      <c r="C16" s="10"/>
      <c r="D16" s="11">
        <v>3102761.82</v>
      </c>
      <c r="E16" s="11">
        <v>3763741.68</v>
      </c>
      <c r="F16" s="11">
        <v>3773741.68</v>
      </c>
      <c r="G16" s="11">
        <v>3763908.33</v>
      </c>
      <c r="H16" s="11">
        <v>3803343.32</v>
      </c>
      <c r="I16" s="11">
        <v>3750957.93</v>
      </c>
      <c r="J16" s="11">
        <v>14576536.120000001</v>
      </c>
      <c r="K16" s="11">
        <v>31298956.399999999</v>
      </c>
      <c r="L16" s="11">
        <v>2513695.56</v>
      </c>
      <c r="M16" s="11">
        <v>2527734.46</v>
      </c>
      <c r="N16" s="22">
        <v>2504051.12</v>
      </c>
      <c r="O16" s="6">
        <v>0</v>
      </c>
      <c r="P16" s="22">
        <f t="shared" si="2"/>
        <v>75379428.420000002</v>
      </c>
    </row>
    <row r="17" spans="1:16" x14ac:dyDescent="0.25">
      <c r="A17" s="8" t="s">
        <v>26</v>
      </c>
      <c r="B17" s="9">
        <v>18697102</v>
      </c>
      <c r="C17" s="10"/>
      <c r="D17" s="11">
        <v>1692958.55</v>
      </c>
      <c r="E17" s="11">
        <v>1988361.45</v>
      </c>
      <c r="F17" s="11">
        <v>1988361.45</v>
      </c>
      <c r="G17" s="11">
        <v>1997563.2599999998</v>
      </c>
      <c r="H17" s="11">
        <v>1991233.9</v>
      </c>
      <c r="I17" s="11">
        <v>1990818.7999999998</v>
      </c>
      <c r="J17" s="11">
        <v>2016384.21</v>
      </c>
      <c r="K17" s="11">
        <v>2056146.57</v>
      </c>
      <c r="L17" s="11">
        <v>2037388.09</v>
      </c>
      <c r="M17" s="11">
        <v>2041093.36</v>
      </c>
      <c r="N17" s="22">
        <v>2053360.08</v>
      </c>
      <c r="O17" s="6">
        <v>0</v>
      </c>
      <c r="P17" s="22">
        <f t="shared" si="2"/>
        <v>21853669.719999999</v>
      </c>
    </row>
    <row r="18" spans="1:16" x14ac:dyDescent="0.25">
      <c r="A18" s="5" t="s">
        <v>27</v>
      </c>
      <c r="B18" s="6">
        <f t="shared" ref="B18:C18" si="3">+SUM(B19:B27)</f>
        <v>54141467</v>
      </c>
      <c r="C18" s="6">
        <f t="shared" si="3"/>
        <v>0</v>
      </c>
      <c r="D18" s="6">
        <f>+SUM(D19:D27)</f>
        <v>3154984.57</v>
      </c>
      <c r="E18" s="6">
        <f t="shared" ref="E18:M18" si="4">+SUM(E19:E27)</f>
        <v>1883793.39</v>
      </c>
      <c r="F18" s="6">
        <f t="shared" si="4"/>
        <v>2718425.02</v>
      </c>
      <c r="G18" s="6">
        <f t="shared" si="4"/>
        <v>2203898.1</v>
      </c>
      <c r="H18" s="6">
        <f t="shared" si="4"/>
        <v>3658506.8</v>
      </c>
      <c r="I18" s="6">
        <f t="shared" si="4"/>
        <v>2861364.23</v>
      </c>
      <c r="J18" s="6">
        <f t="shared" si="4"/>
        <v>3398881.3499999996</v>
      </c>
      <c r="K18" s="6">
        <f t="shared" si="4"/>
        <v>3259935.9999999995</v>
      </c>
      <c r="L18" s="6">
        <f t="shared" si="4"/>
        <v>3294163.91</v>
      </c>
      <c r="M18" s="6">
        <f t="shared" si="4"/>
        <v>3988487.0800000005</v>
      </c>
      <c r="N18" s="6">
        <v>2845372.67</v>
      </c>
      <c r="O18" s="6">
        <v>0</v>
      </c>
      <c r="P18" s="6">
        <f>SUM(D18:O18)</f>
        <v>33267813.120000005</v>
      </c>
    </row>
    <row r="19" spans="1:16" x14ac:dyDescent="0.25">
      <c r="A19" s="8" t="s">
        <v>28</v>
      </c>
      <c r="B19" s="9">
        <v>8430884</v>
      </c>
      <c r="C19" s="10"/>
      <c r="D19" s="11">
        <v>416377.89</v>
      </c>
      <c r="E19" s="11">
        <v>441884.55</v>
      </c>
      <c r="F19" s="11">
        <v>452684.04</v>
      </c>
      <c r="G19" s="11">
        <v>458415.43000000005</v>
      </c>
      <c r="H19" s="11">
        <v>462108.58</v>
      </c>
      <c r="I19" s="11">
        <v>472032.45</v>
      </c>
      <c r="J19" s="11">
        <v>459321.7</v>
      </c>
      <c r="K19" s="11">
        <v>474243.83999999997</v>
      </c>
      <c r="L19" s="11">
        <v>500712.74</v>
      </c>
      <c r="M19" s="11">
        <v>472896.05000000005</v>
      </c>
      <c r="N19" s="22">
        <v>475744</v>
      </c>
      <c r="O19" s="6">
        <v>0</v>
      </c>
      <c r="P19" s="22">
        <f t="shared" si="2"/>
        <v>5086421.2700000005</v>
      </c>
    </row>
    <row r="20" spans="1:16" x14ac:dyDescent="0.25">
      <c r="A20" s="8" t="s">
        <v>29</v>
      </c>
      <c r="B20" s="9">
        <v>7152000</v>
      </c>
      <c r="C20" s="10"/>
      <c r="D20" s="11">
        <v>252060.79999999999</v>
      </c>
      <c r="E20" s="11">
        <v>277000</v>
      </c>
      <c r="F20" s="11">
        <v>1007380.47</v>
      </c>
      <c r="G20" s="11">
        <v>566797.98</v>
      </c>
      <c r="H20" s="11">
        <v>601480</v>
      </c>
      <c r="I20" s="11">
        <v>395576</v>
      </c>
      <c r="J20" s="11">
        <v>1046983.29</v>
      </c>
      <c r="K20" s="11">
        <v>617828.84</v>
      </c>
      <c r="L20" s="11">
        <v>423025</v>
      </c>
      <c r="M20" s="11">
        <v>521793.4</v>
      </c>
      <c r="N20" s="22">
        <v>606737.04</v>
      </c>
      <c r="O20" s="6">
        <v>0</v>
      </c>
      <c r="P20" s="22">
        <f t="shared" si="2"/>
        <v>6316662.8200000003</v>
      </c>
    </row>
    <row r="21" spans="1:16" x14ac:dyDescent="0.25">
      <c r="A21" s="8" t="s">
        <v>30</v>
      </c>
      <c r="B21" s="9">
        <v>2629845</v>
      </c>
      <c r="C21" s="10"/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5645</v>
      </c>
      <c r="M21" s="11">
        <v>0</v>
      </c>
      <c r="N21" s="22">
        <v>0</v>
      </c>
      <c r="O21" s="6">
        <v>0</v>
      </c>
      <c r="P21" s="22">
        <f t="shared" si="2"/>
        <v>5645</v>
      </c>
    </row>
    <row r="22" spans="1:16" x14ac:dyDescent="0.25">
      <c r="A22" s="8" t="s">
        <v>31</v>
      </c>
      <c r="B22" s="9">
        <v>1853201</v>
      </c>
      <c r="C22" s="10"/>
      <c r="D22" s="11">
        <v>0</v>
      </c>
      <c r="E22" s="11">
        <v>1900</v>
      </c>
      <c r="F22" s="11">
        <v>32740</v>
      </c>
      <c r="G22" s="11">
        <v>250</v>
      </c>
      <c r="H22" s="11">
        <v>9796.76</v>
      </c>
      <c r="I22" s="11">
        <v>-7696.76</v>
      </c>
      <c r="J22" s="11">
        <v>970</v>
      </c>
      <c r="K22" s="11">
        <v>870</v>
      </c>
      <c r="L22" s="11">
        <v>0</v>
      </c>
      <c r="M22" s="11">
        <v>2080</v>
      </c>
      <c r="N22" s="22">
        <v>120</v>
      </c>
      <c r="O22" s="6">
        <v>0</v>
      </c>
      <c r="P22" s="22">
        <f t="shared" si="2"/>
        <v>41030</v>
      </c>
    </row>
    <row r="23" spans="1:16" x14ac:dyDescent="0.25">
      <c r="A23" s="8" t="s">
        <v>32</v>
      </c>
      <c r="B23" s="9">
        <v>3829165</v>
      </c>
      <c r="C23" s="10"/>
      <c r="D23" s="11">
        <v>1055974.99</v>
      </c>
      <c r="E23" s="11">
        <v>212784.68</v>
      </c>
      <c r="F23" s="11">
        <v>95433.68</v>
      </c>
      <c r="G23" s="11">
        <v>95433.68</v>
      </c>
      <c r="H23" s="11">
        <v>95433.68</v>
      </c>
      <c r="I23" s="11">
        <v>95433.68</v>
      </c>
      <c r="J23" s="11">
        <v>201633.68</v>
      </c>
      <c r="K23" s="11">
        <v>95433.68</v>
      </c>
      <c r="L23" s="11">
        <v>907310.98</v>
      </c>
      <c r="M23" s="11">
        <v>95433.68</v>
      </c>
      <c r="N23" s="22">
        <v>95433.68</v>
      </c>
      <c r="O23" s="6">
        <v>0</v>
      </c>
      <c r="P23" s="22">
        <f t="shared" si="2"/>
        <v>3045740.09</v>
      </c>
    </row>
    <row r="24" spans="1:16" x14ac:dyDescent="0.25">
      <c r="A24" s="8" t="s">
        <v>33</v>
      </c>
      <c r="B24" s="9">
        <v>4591255</v>
      </c>
      <c r="C24" s="10"/>
      <c r="D24" s="11">
        <v>318965.48</v>
      </c>
      <c r="E24" s="11">
        <v>326519.54000000004</v>
      </c>
      <c r="F24" s="11">
        <v>326519.54000000004</v>
      </c>
      <c r="G24" s="11">
        <v>326519.54000000004</v>
      </c>
      <c r="H24" s="11">
        <v>330189.90000000002</v>
      </c>
      <c r="I24" s="11">
        <v>330189.90000000002</v>
      </c>
      <c r="J24" s="11">
        <v>330189.90000000002</v>
      </c>
      <c r="K24" s="11">
        <v>909414.56</v>
      </c>
      <c r="L24" s="11">
        <v>-360162.97</v>
      </c>
      <c r="M24" s="11">
        <v>339717.9</v>
      </c>
      <c r="N24" s="22">
        <v>339717.9</v>
      </c>
      <c r="O24" s="6">
        <v>0</v>
      </c>
      <c r="P24" s="22">
        <f t="shared" si="2"/>
        <v>3517781.1899999995</v>
      </c>
    </row>
    <row r="25" spans="1:16" x14ac:dyDescent="0.25">
      <c r="A25" s="8" t="s">
        <v>34</v>
      </c>
      <c r="B25" s="9">
        <v>6110440</v>
      </c>
      <c r="C25" s="10"/>
      <c r="D25" s="11">
        <v>5124.03</v>
      </c>
      <c r="E25" s="11">
        <v>23034.799999999999</v>
      </c>
      <c r="F25" s="11">
        <v>16024.939999999999</v>
      </c>
      <c r="G25" s="11">
        <v>57521.93</v>
      </c>
      <c r="H25" s="11">
        <v>5124.03</v>
      </c>
      <c r="I25" s="11">
        <v>11304.83</v>
      </c>
      <c r="J25" s="11">
        <v>17841.41</v>
      </c>
      <c r="K25" s="11">
        <v>176494.53</v>
      </c>
      <c r="L25" s="11">
        <v>23236.79</v>
      </c>
      <c r="M25" s="11">
        <v>175539.63</v>
      </c>
      <c r="N25" s="22">
        <v>12604.03</v>
      </c>
      <c r="O25" s="6">
        <v>0</v>
      </c>
      <c r="P25" s="22">
        <f t="shared" si="2"/>
        <v>523850.95</v>
      </c>
    </row>
    <row r="26" spans="1:16" x14ac:dyDescent="0.25">
      <c r="A26" s="8" t="s">
        <v>35</v>
      </c>
      <c r="B26" s="9">
        <v>18044677</v>
      </c>
      <c r="C26" s="10"/>
      <c r="D26" s="11">
        <v>627235.69999999995</v>
      </c>
      <c r="E26" s="11">
        <v>588262.12</v>
      </c>
      <c r="F26" s="11">
        <v>782721.75</v>
      </c>
      <c r="G26" s="11">
        <v>633827</v>
      </c>
      <c r="H26" s="11">
        <v>1652749.8999999997</v>
      </c>
      <c r="I26" s="11">
        <v>967763.79</v>
      </c>
      <c r="J26" s="11">
        <v>646794.5</v>
      </c>
      <c r="K26" s="11">
        <v>780889.5</v>
      </c>
      <c r="L26" s="11">
        <v>1595794.92</v>
      </c>
      <c r="M26" s="11">
        <v>2161055.4700000002</v>
      </c>
      <c r="N26" s="22">
        <v>1112082.92</v>
      </c>
      <c r="O26" s="6">
        <v>0</v>
      </c>
      <c r="P26" s="22">
        <f t="shared" si="2"/>
        <v>11549177.57</v>
      </c>
    </row>
    <row r="27" spans="1:16" x14ac:dyDescent="0.25">
      <c r="A27" s="8" t="s">
        <v>36</v>
      </c>
      <c r="B27" s="9">
        <v>1500000</v>
      </c>
      <c r="C27" s="10"/>
      <c r="D27" s="11">
        <v>479245.68</v>
      </c>
      <c r="E27" s="11">
        <v>12407.7</v>
      </c>
      <c r="F27" s="11">
        <v>4920.6000000000004</v>
      </c>
      <c r="G27" s="11">
        <v>65132.54</v>
      </c>
      <c r="H27" s="11">
        <v>501623.94999999995</v>
      </c>
      <c r="I27" s="11">
        <v>596760.34</v>
      </c>
      <c r="J27" s="11">
        <v>695146.87</v>
      </c>
      <c r="K27" s="11">
        <v>204761.05000000002</v>
      </c>
      <c r="L27" s="11">
        <v>198601.45</v>
      </c>
      <c r="M27" s="11">
        <v>219970.95</v>
      </c>
      <c r="N27" s="22">
        <v>202933.15</v>
      </c>
      <c r="O27" s="6">
        <v>0</v>
      </c>
      <c r="P27" s="22">
        <f t="shared" si="2"/>
        <v>3181504.2800000003</v>
      </c>
    </row>
    <row r="28" spans="1:16" x14ac:dyDescent="0.25">
      <c r="A28" s="5" t="s">
        <v>37</v>
      </c>
      <c r="B28" s="6">
        <f t="shared" ref="B28:C28" si="5">+SUM(B29:B37)</f>
        <v>14713633</v>
      </c>
      <c r="C28" s="6">
        <f t="shared" si="5"/>
        <v>0</v>
      </c>
      <c r="D28" s="6">
        <f>+SUM(D29:D37)</f>
        <v>437069.38</v>
      </c>
      <c r="E28" s="6">
        <f t="shared" ref="E28:M28" si="6">+SUM(E29:E37)</f>
        <v>924799.15999999992</v>
      </c>
      <c r="F28" s="6">
        <f t="shared" si="6"/>
        <v>551831.25</v>
      </c>
      <c r="G28" s="6">
        <f t="shared" si="6"/>
        <v>543724.86</v>
      </c>
      <c r="H28" s="6">
        <f t="shared" si="6"/>
        <v>804636.01</v>
      </c>
      <c r="I28" s="6">
        <f t="shared" si="6"/>
        <v>571115.65</v>
      </c>
      <c r="J28" s="6">
        <f t="shared" si="6"/>
        <v>609575</v>
      </c>
      <c r="K28" s="6">
        <f t="shared" si="6"/>
        <v>690507.52</v>
      </c>
      <c r="L28" s="6">
        <f t="shared" si="6"/>
        <v>743999.9800000001</v>
      </c>
      <c r="M28" s="6">
        <f t="shared" si="6"/>
        <v>806022.85</v>
      </c>
      <c r="N28" s="6">
        <v>621180.63</v>
      </c>
      <c r="O28" s="6">
        <v>0</v>
      </c>
      <c r="P28" s="6">
        <f>SUM(D28:O28)</f>
        <v>7304462.29</v>
      </c>
    </row>
    <row r="29" spans="1:16" x14ac:dyDescent="0.25">
      <c r="A29" s="8" t="s">
        <v>38</v>
      </c>
      <c r="B29" s="9">
        <v>2448342</v>
      </c>
      <c r="C29" s="10"/>
      <c r="D29" s="11">
        <v>7237.24</v>
      </c>
      <c r="E29" s="11">
        <v>26203.27</v>
      </c>
      <c r="F29" s="11">
        <v>37550.129999999997</v>
      </c>
      <c r="G29" s="11">
        <v>22195.61</v>
      </c>
      <c r="H29" s="11">
        <v>27183</v>
      </c>
      <c r="I29" s="11">
        <v>14565.86</v>
      </c>
      <c r="J29" s="11">
        <v>27508.2</v>
      </c>
      <c r="K29" s="11">
        <v>28846.01</v>
      </c>
      <c r="L29" s="11">
        <v>32203.38</v>
      </c>
      <c r="M29" s="11">
        <v>29625.56</v>
      </c>
      <c r="N29" s="22">
        <v>37608.730000000003</v>
      </c>
      <c r="O29" s="6">
        <v>0</v>
      </c>
      <c r="P29" s="22">
        <f t="shared" si="2"/>
        <v>290726.99</v>
      </c>
    </row>
    <row r="30" spans="1:16" x14ac:dyDescent="0.25">
      <c r="A30" s="8" t="s">
        <v>39</v>
      </c>
      <c r="B30" s="9">
        <v>1284522</v>
      </c>
      <c r="C30" s="10"/>
      <c r="D30" s="11">
        <v>796.48</v>
      </c>
      <c r="E30" s="11">
        <v>242.66</v>
      </c>
      <c r="F30" s="11">
        <v>726</v>
      </c>
      <c r="G30" s="11">
        <v>555.37</v>
      </c>
      <c r="H30" s="11">
        <v>404.4</v>
      </c>
      <c r="I30" s="11">
        <v>75266.3</v>
      </c>
      <c r="J30" s="11">
        <v>161.76</v>
      </c>
      <c r="K30" s="11">
        <v>275.58</v>
      </c>
      <c r="L30" s="11">
        <v>635.44000000000005</v>
      </c>
      <c r="M30" s="11">
        <v>663.16</v>
      </c>
      <c r="N30" s="22">
        <v>110.34</v>
      </c>
      <c r="O30" s="6">
        <v>0</v>
      </c>
      <c r="P30" s="22">
        <f t="shared" si="2"/>
        <v>79837.490000000005</v>
      </c>
    </row>
    <row r="31" spans="1:16" x14ac:dyDescent="0.25">
      <c r="A31" s="8" t="s">
        <v>40</v>
      </c>
      <c r="B31" s="9">
        <v>1263560</v>
      </c>
      <c r="C31" s="10"/>
      <c r="D31" s="11">
        <v>16948.79</v>
      </c>
      <c r="E31" s="11">
        <v>92065.68</v>
      </c>
      <c r="F31" s="11">
        <v>29742.170000000002</v>
      </c>
      <c r="G31" s="11">
        <v>17903.29</v>
      </c>
      <c r="H31" s="11">
        <v>35760.75</v>
      </c>
      <c r="I31" s="11">
        <v>22065.360000000001</v>
      </c>
      <c r="J31" s="11">
        <v>21573.24</v>
      </c>
      <c r="K31" s="11">
        <v>35726.15</v>
      </c>
      <c r="L31" s="11">
        <v>133812.16</v>
      </c>
      <c r="M31" s="11">
        <v>28707.11</v>
      </c>
      <c r="N31" s="22">
        <v>25599.7</v>
      </c>
      <c r="O31" s="6">
        <v>0</v>
      </c>
      <c r="P31" s="22">
        <f t="shared" si="2"/>
        <v>459904.40000000008</v>
      </c>
    </row>
    <row r="32" spans="1:16" x14ac:dyDescent="0.25">
      <c r="A32" s="8" t="s">
        <v>41</v>
      </c>
      <c r="B32" s="9">
        <v>2756</v>
      </c>
      <c r="C32" s="10"/>
      <c r="D32" s="11">
        <v>3835</v>
      </c>
      <c r="E32" s="11">
        <v>81178</v>
      </c>
      <c r="F32" s="11">
        <v>1534</v>
      </c>
      <c r="G32" s="11">
        <v>1534</v>
      </c>
      <c r="H32" s="11">
        <v>72142.600000000006</v>
      </c>
      <c r="I32" s="11">
        <v>767</v>
      </c>
      <c r="J32" s="11">
        <v>24551.1</v>
      </c>
      <c r="K32" s="11">
        <v>896.8</v>
      </c>
      <c r="L32" s="11">
        <v>1345.2</v>
      </c>
      <c r="M32" s="11">
        <v>1793.6</v>
      </c>
      <c r="N32" s="22">
        <v>2023.5</v>
      </c>
      <c r="O32" s="6">
        <v>0</v>
      </c>
      <c r="P32" s="22">
        <f t="shared" si="2"/>
        <v>191600.80000000002</v>
      </c>
    </row>
    <row r="33" spans="1:16" x14ac:dyDescent="0.25">
      <c r="A33" s="8" t="s">
        <v>42</v>
      </c>
      <c r="B33" s="9">
        <v>565584</v>
      </c>
      <c r="C33" s="10"/>
      <c r="D33" s="11">
        <v>6188.28</v>
      </c>
      <c r="E33" s="11">
        <v>3835.19</v>
      </c>
      <c r="F33" s="11">
        <v>37598.81</v>
      </c>
      <c r="G33" s="11">
        <v>10892.56</v>
      </c>
      <c r="H33" s="11">
        <v>50683.079999999994</v>
      </c>
      <c r="I33" s="11">
        <v>13553.34</v>
      </c>
      <c r="J33" s="11">
        <v>11480.08</v>
      </c>
      <c r="K33" s="11">
        <v>6022.98</v>
      </c>
      <c r="L33" s="11">
        <v>45493.02</v>
      </c>
      <c r="M33" s="11">
        <v>7859.37</v>
      </c>
      <c r="N33" s="22">
        <v>11805.3</v>
      </c>
      <c r="O33" s="6">
        <v>0</v>
      </c>
      <c r="P33" s="22">
        <f t="shared" si="2"/>
        <v>205412.00999999995</v>
      </c>
    </row>
    <row r="34" spans="1:16" x14ac:dyDescent="0.25">
      <c r="A34" s="8" t="s">
        <v>43</v>
      </c>
      <c r="B34" s="9">
        <v>162687</v>
      </c>
      <c r="C34" s="10"/>
      <c r="D34" s="11">
        <v>471</v>
      </c>
      <c r="E34" s="11">
        <v>420</v>
      </c>
      <c r="F34" s="11">
        <v>100.01</v>
      </c>
      <c r="G34" s="11">
        <v>16296.49</v>
      </c>
      <c r="H34" s="11">
        <v>300</v>
      </c>
      <c r="I34" s="11">
        <v>1329</v>
      </c>
      <c r="J34" s="11">
        <v>3033</v>
      </c>
      <c r="K34" s="11">
        <v>1588</v>
      </c>
      <c r="L34" s="11">
        <v>0</v>
      </c>
      <c r="M34" s="11">
        <v>948.79</v>
      </c>
      <c r="N34" s="22">
        <v>0</v>
      </c>
      <c r="O34" s="6">
        <v>0</v>
      </c>
      <c r="P34" s="22">
        <f t="shared" si="2"/>
        <v>24486.29</v>
      </c>
    </row>
    <row r="35" spans="1:16" x14ac:dyDescent="0.25">
      <c r="A35" s="8" t="s">
        <v>44</v>
      </c>
      <c r="B35" s="9">
        <v>6907135</v>
      </c>
      <c r="C35" s="10"/>
      <c r="D35" s="11">
        <v>335212.61</v>
      </c>
      <c r="E35" s="11">
        <v>664814.38</v>
      </c>
      <c r="F35" s="11">
        <v>407545.73</v>
      </c>
      <c r="G35" s="11">
        <v>402630.13</v>
      </c>
      <c r="H35" s="11">
        <v>598410.77</v>
      </c>
      <c r="I35" s="11">
        <v>406091.83</v>
      </c>
      <c r="J35" s="11">
        <v>418239.63</v>
      </c>
      <c r="K35" s="11">
        <v>559845.23</v>
      </c>
      <c r="L35" s="11">
        <v>435645.13</v>
      </c>
      <c r="M35" s="11">
        <v>641596.13</v>
      </c>
      <c r="N35" s="22">
        <v>435645.13</v>
      </c>
      <c r="O35" s="6">
        <v>0</v>
      </c>
      <c r="P35" s="22">
        <f t="shared" si="2"/>
        <v>5305676.7</v>
      </c>
    </row>
    <row r="36" spans="1:16" x14ac:dyDescent="0.25">
      <c r="A36" s="8" t="s">
        <v>45</v>
      </c>
      <c r="B36" s="9">
        <v>0</v>
      </c>
      <c r="C36" s="10"/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24">
        <v>0</v>
      </c>
      <c r="O36" s="6">
        <v>0</v>
      </c>
      <c r="P36" s="22">
        <f t="shared" si="2"/>
        <v>0</v>
      </c>
    </row>
    <row r="37" spans="1:16" x14ac:dyDescent="0.25">
      <c r="A37" s="8" t="s">
        <v>46</v>
      </c>
      <c r="B37" s="9">
        <v>2079047</v>
      </c>
      <c r="C37" s="10"/>
      <c r="D37" s="11">
        <v>66379.98000000001</v>
      </c>
      <c r="E37" s="11">
        <v>56039.98</v>
      </c>
      <c r="F37" s="11">
        <v>37034.400000000001</v>
      </c>
      <c r="G37" s="11">
        <v>71717.41</v>
      </c>
      <c r="H37" s="11">
        <v>19751.41</v>
      </c>
      <c r="I37" s="11">
        <v>37476.960000000006</v>
      </c>
      <c r="J37" s="11">
        <v>103027.99</v>
      </c>
      <c r="K37" s="11">
        <v>57306.77</v>
      </c>
      <c r="L37" s="11">
        <v>94865.65</v>
      </c>
      <c r="M37" s="11">
        <v>94829.13</v>
      </c>
      <c r="N37" s="22">
        <v>108387.93</v>
      </c>
      <c r="O37" s="6">
        <v>0</v>
      </c>
      <c r="P37" s="22">
        <f t="shared" si="2"/>
        <v>746817.6100000001</v>
      </c>
    </row>
    <row r="38" spans="1:16" x14ac:dyDescent="0.25">
      <c r="A38" s="5" t="s">
        <v>47</v>
      </c>
      <c r="B38" s="6">
        <f t="shared" ref="B38:C38" si="7">+SUM(B39:B45)</f>
        <v>6217000</v>
      </c>
      <c r="C38" s="6">
        <f t="shared" si="7"/>
        <v>0</v>
      </c>
      <c r="D38" s="6">
        <f>+SUM(D39:D45)</f>
        <v>0</v>
      </c>
      <c r="E38" s="6">
        <f t="shared" ref="E38:M38" si="8">+SUM(E39:E45)</f>
        <v>187912.5</v>
      </c>
      <c r="F38" s="6">
        <f t="shared" si="8"/>
        <v>153856.25</v>
      </c>
      <c r="G38" s="6">
        <f t="shared" si="8"/>
        <v>461356.25</v>
      </c>
      <c r="H38" s="6">
        <f t="shared" si="8"/>
        <v>61356.25</v>
      </c>
      <c r="I38" s="6">
        <f t="shared" si="8"/>
        <v>555006.25</v>
      </c>
      <c r="J38" s="6">
        <f t="shared" si="8"/>
        <v>97797.92</v>
      </c>
      <c r="K38" s="6">
        <f t="shared" si="8"/>
        <v>136297.91999999998</v>
      </c>
      <c r="L38" s="6">
        <f t="shared" si="8"/>
        <v>1597797.92</v>
      </c>
      <c r="M38" s="6">
        <f t="shared" si="8"/>
        <v>1047797.92</v>
      </c>
      <c r="N38" s="6">
        <v>1666987.21</v>
      </c>
      <c r="O38" s="6">
        <v>0</v>
      </c>
      <c r="P38" s="6">
        <f t="shared" si="2"/>
        <v>5966166.3899999997</v>
      </c>
    </row>
    <row r="39" spans="1:16" x14ac:dyDescent="0.25">
      <c r="A39" s="8" t="s">
        <v>48</v>
      </c>
      <c r="B39" s="9">
        <v>4000000</v>
      </c>
      <c r="C39" s="10"/>
      <c r="D39" s="11">
        <v>0</v>
      </c>
      <c r="E39" s="11">
        <v>115200</v>
      </c>
      <c r="F39" s="11">
        <v>117500</v>
      </c>
      <c r="G39" s="11">
        <v>225000</v>
      </c>
      <c r="H39" s="11">
        <v>25000</v>
      </c>
      <c r="I39" s="11">
        <v>0</v>
      </c>
      <c r="J39" s="11">
        <v>0</v>
      </c>
      <c r="K39" s="11">
        <v>38500</v>
      </c>
      <c r="L39" s="11">
        <v>0</v>
      </c>
      <c r="M39" s="11">
        <v>0</v>
      </c>
      <c r="N39" s="22">
        <v>868489.29</v>
      </c>
      <c r="O39" s="6">
        <v>0</v>
      </c>
      <c r="P39" s="22">
        <f t="shared" si="2"/>
        <v>1389689.29</v>
      </c>
    </row>
    <row r="40" spans="1:16" x14ac:dyDescent="0.25">
      <c r="A40" s="8" t="s">
        <v>49</v>
      </c>
      <c r="B40" s="9" t="s">
        <v>50</v>
      </c>
      <c r="C40" s="10"/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150000</v>
      </c>
      <c r="J40" s="11">
        <v>0</v>
      </c>
      <c r="K40" s="11">
        <v>0</v>
      </c>
      <c r="L40" s="11">
        <v>1500000</v>
      </c>
      <c r="M40" s="11">
        <v>950000</v>
      </c>
      <c r="N40" s="22">
        <v>0</v>
      </c>
      <c r="O40" s="6">
        <v>0</v>
      </c>
      <c r="P40" s="22">
        <f t="shared" si="2"/>
        <v>2600000</v>
      </c>
    </row>
    <row r="41" spans="1:16" x14ac:dyDescent="0.25">
      <c r="A41" s="8" t="s">
        <v>51</v>
      </c>
      <c r="B41" s="9" t="s">
        <v>50</v>
      </c>
      <c r="C41" s="10"/>
      <c r="D41" s="11">
        <v>0</v>
      </c>
      <c r="E41" s="11">
        <v>0</v>
      </c>
      <c r="F41" s="11">
        <v>0</v>
      </c>
      <c r="G41" s="11">
        <v>200000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6">
        <v>0</v>
      </c>
      <c r="P41" s="22">
        <f t="shared" si="2"/>
        <v>200000</v>
      </c>
    </row>
    <row r="42" spans="1:16" x14ac:dyDescent="0.25">
      <c r="A42" s="8" t="s">
        <v>52</v>
      </c>
      <c r="B42" s="9" t="s">
        <v>50</v>
      </c>
      <c r="C42" s="10"/>
      <c r="D42" s="11">
        <v>0</v>
      </c>
      <c r="E42" s="11">
        <v>0</v>
      </c>
      <c r="F42" s="11">
        <v>0</v>
      </c>
      <c r="G42" s="11">
        <v>0</v>
      </c>
      <c r="H42" s="11"/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6">
        <v>0</v>
      </c>
      <c r="P42" s="22">
        <f t="shared" si="2"/>
        <v>0</v>
      </c>
    </row>
    <row r="43" spans="1:16" x14ac:dyDescent="0.25">
      <c r="A43" s="8" t="s">
        <v>53</v>
      </c>
      <c r="B43" s="9" t="s">
        <v>50</v>
      </c>
      <c r="C43" s="10"/>
      <c r="D43" s="11">
        <v>0</v>
      </c>
      <c r="E43" s="11">
        <v>0</v>
      </c>
      <c r="F43" s="11">
        <v>0</v>
      </c>
      <c r="G43" s="11">
        <v>0</v>
      </c>
      <c r="H43" s="11">
        <v>36356.25</v>
      </c>
      <c r="I43" s="11"/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6">
        <v>0</v>
      </c>
      <c r="P43" s="22">
        <f t="shared" si="2"/>
        <v>36356.25</v>
      </c>
    </row>
    <row r="44" spans="1:16" x14ac:dyDescent="0.25">
      <c r="A44" s="8" t="s">
        <v>54</v>
      </c>
      <c r="B44" s="9">
        <v>2217000</v>
      </c>
      <c r="C44" s="10"/>
      <c r="D44" s="11">
        <v>0</v>
      </c>
      <c r="E44" s="11">
        <v>72712.5</v>
      </c>
      <c r="F44" s="11">
        <v>36356.25</v>
      </c>
      <c r="G44" s="11">
        <v>36356.25</v>
      </c>
      <c r="H44" s="11">
        <v>0</v>
      </c>
      <c r="I44" s="11">
        <v>405006.25</v>
      </c>
      <c r="J44" s="11">
        <v>97797.92</v>
      </c>
      <c r="K44" s="11">
        <v>97797.92</v>
      </c>
      <c r="L44" s="11">
        <v>97797.92</v>
      </c>
      <c r="M44" s="11">
        <v>97797.92</v>
      </c>
      <c r="N44" s="11">
        <v>798497.92</v>
      </c>
      <c r="O44" s="6">
        <v>0</v>
      </c>
      <c r="P44" s="22">
        <f t="shared" si="2"/>
        <v>1740120.85</v>
      </c>
    </row>
    <row r="45" spans="1:16" x14ac:dyDescent="0.25">
      <c r="A45" s="8" t="s">
        <v>55</v>
      </c>
      <c r="B45" s="9"/>
      <c r="C45" s="10"/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6">
        <v>0</v>
      </c>
      <c r="P45" s="22">
        <f t="shared" si="2"/>
        <v>0</v>
      </c>
    </row>
    <row r="46" spans="1:16" x14ac:dyDescent="0.25">
      <c r="A46" s="5" t="s">
        <v>56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6">
        <v>0</v>
      </c>
      <c r="P46" s="22">
        <f t="shared" si="2"/>
        <v>0</v>
      </c>
    </row>
    <row r="47" spans="1:16" x14ac:dyDescent="0.25">
      <c r="A47" s="8" t="s">
        <v>57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6">
        <v>0</v>
      </c>
      <c r="P47" s="22">
        <f t="shared" si="2"/>
        <v>0</v>
      </c>
    </row>
    <row r="48" spans="1:16" x14ac:dyDescent="0.25">
      <c r="A48" s="8" t="s">
        <v>58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6">
        <v>0</v>
      </c>
      <c r="P48" s="22">
        <f t="shared" si="2"/>
        <v>0</v>
      </c>
    </row>
    <row r="49" spans="1:16" x14ac:dyDescent="0.25">
      <c r="A49" s="8" t="s">
        <v>59</v>
      </c>
      <c r="B49" s="11">
        <v>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6">
        <v>0</v>
      </c>
      <c r="P49" s="22">
        <f t="shared" si="2"/>
        <v>0</v>
      </c>
    </row>
    <row r="50" spans="1:16" x14ac:dyDescent="0.25">
      <c r="A50" s="8" t="s">
        <v>60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6">
        <v>0</v>
      </c>
      <c r="P50" s="22">
        <f t="shared" si="2"/>
        <v>0</v>
      </c>
    </row>
    <row r="51" spans="1:16" x14ac:dyDescent="0.25">
      <c r="A51" s="8" t="s">
        <v>61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6">
        <v>0</v>
      </c>
      <c r="P51" s="22">
        <f t="shared" si="2"/>
        <v>0</v>
      </c>
    </row>
    <row r="52" spans="1:16" x14ac:dyDescent="0.25">
      <c r="A52" s="8" t="s">
        <v>62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6">
        <v>0</v>
      </c>
      <c r="P52" s="22">
        <f t="shared" si="2"/>
        <v>0</v>
      </c>
    </row>
    <row r="53" spans="1:16" x14ac:dyDescent="0.25">
      <c r="A53" s="5" t="s">
        <v>63</v>
      </c>
      <c r="B53" s="6">
        <f t="shared" ref="B53:C53" si="9">+SUM(B54:B62)</f>
        <v>37290500</v>
      </c>
      <c r="C53" s="6">
        <f t="shared" si="9"/>
        <v>0</v>
      </c>
      <c r="D53" s="6">
        <f>+SUM(D54:D62)</f>
        <v>0</v>
      </c>
      <c r="E53" s="6">
        <f>+SUM(E54:E62)</f>
        <v>18400</v>
      </c>
      <c r="F53" s="6">
        <f>+SUM(F54:F62)</f>
        <v>229469.6</v>
      </c>
      <c r="G53" s="6">
        <f t="shared" ref="G53:M53" si="10">+SUM(G54:G62)</f>
        <v>35674.35</v>
      </c>
      <c r="H53" s="6">
        <f t="shared" si="10"/>
        <v>0</v>
      </c>
      <c r="I53" s="6">
        <f t="shared" si="10"/>
        <v>0</v>
      </c>
      <c r="J53" s="6">
        <f t="shared" si="10"/>
        <v>33786.01</v>
      </c>
      <c r="K53" s="6">
        <f t="shared" si="10"/>
        <v>32745</v>
      </c>
      <c r="L53" s="6">
        <f t="shared" si="10"/>
        <v>0</v>
      </c>
      <c r="M53" s="6">
        <f t="shared" si="10"/>
        <v>74992.820000000007</v>
      </c>
      <c r="N53" s="23">
        <v>5244.82</v>
      </c>
      <c r="O53" s="6">
        <v>0</v>
      </c>
      <c r="P53" s="6">
        <f t="shared" si="2"/>
        <v>430312.60000000003</v>
      </c>
    </row>
    <row r="54" spans="1:16" x14ac:dyDescent="0.25">
      <c r="A54" s="8" t="s">
        <v>64</v>
      </c>
      <c r="B54" s="14">
        <v>4310000</v>
      </c>
      <c r="C54" s="10"/>
      <c r="D54" s="11">
        <v>0</v>
      </c>
      <c r="E54" s="11">
        <v>18400</v>
      </c>
      <c r="F54" s="11">
        <v>229469.6</v>
      </c>
      <c r="G54" s="11">
        <v>35674.35</v>
      </c>
      <c r="H54" s="11">
        <v>0</v>
      </c>
      <c r="I54" s="11">
        <v>0</v>
      </c>
      <c r="J54" s="11">
        <v>33786.01</v>
      </c>
      <c r="K54" s="11">
        <v>0</v>
      </c>
      <c r="L54" s="11">
        <v>0</v>
      </c>
      <c r="M54" s="11">
        <v>74992.820000000007</v>
      </c>
      <c r="N54" s="11">
        <v>5244.82</v>
      </c>
      <c r="O54" s="6">
        <v>0</v>
      </c>
      <c r="P54" s="22">
        <f t="shared" si="2"/>
        <v>397567.60000000003</v>
      </c>
    </row>
    <row r="55" spans="1:16" x14ac:dyDescent="0.25">
      <c r="A55" s="8" t="s">
        <v>65</v>
      </c>
      <c r="B55" s="14" t="s">
        <v>50</v>
      </c>
      <c r="C55" s="10"/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6">
        <v>0</v>
      </c>
      <c r="P55" s="22">
        <f t="shared" si="2"/>
        <v>0</v>
      </c>
    </row>
    <row r="56" spans="1:16" x14ac:dyDescent="0.25">
      <c r="A56" s="8" t="s">
        <v>66</v>
      </c>
      <c r="B56" s="14" t="s">
        <v>50</v>
      </c>
      <c r="C56" s="10"/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6">
        <v>0</v>
      </c>
      <c r="P56" s="22">
        <f t="shared" si="2"/>
        <v>0</v>
      </c>
    </row>
    <row r="57" spans="1:16" x14ac:dyDescent="0.25">
      <c r="A57" s="8" t="s">
        <v>67</v>
      </c>
      <c r="B57" s="14" t="s">
        <v>50</v>
      </c>
      <c r="C57" s="10"/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6">
        <v>0</v>
      </c>
      <c r="P57" s="22">
        <f t="shared" si="2"/>
        <v>0</v>
      </c>
    </row>
    <row r="58" spans="1:16" x14ac:dyDescent="0.25">
      <c r="A58" s="8" t="s">
        <v>68</v>
      </c>
      <c r="B58" s="14">
        <v>115500</v>
      </c>
      <c r="C58" s="10"/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32745</v>
      </c>
      <c r="L58" s="11">
        <v>0</v>
      </c>
      <c r="M58" s="11">
        <v>0</v>
      </c>
      <c r="N58" s="11">
        <v>0</v>
      </c>
      <c r="O58" s="6">
        <v>0</v>
      </c>
      <c r="P58" s="22">
        <f t="shared" si="2"/>
        <v>32745</v>
      </c>
    </row>
    <row r="59" spans="1:16" x14ac:dyDescent="0.25">
      <c r="A59" s="8" t="s">
        <v>69</v>
      </c>
      <c r="B59" s="14">
        <v>655000</v>
      </c>
      <c r="C59" s="10"/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6">
        <v>0</v>
      </c>
      <c r="P59" s="22">
        <f t="shared" si="2"/>
        <v>0</v>
      </c>
    </row>
    <row r="60" spans="1:16" x14ac:dyDescent="0.25">
      <c r="A60" s="8" t="s">
        <v>70</v>
      </c>
      <c r="B60" s="14" t="s">
        <v>50</v>
      </c>
      <c r="C60" s="10"/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6">
        <v>0</v>
      </c>
      <c r="P60" s="22">
        <f t="shared" si="2"/>
        <v>0</v>
      </c>
    </row>
    <row r="61" spans="1:16" x14ac:dyDescent="0.25">
      <c r="A61" s="8" t="s">
        <v>71</v>
      </c>
      <c r="B61" s="14">
        <v>2210000</v>
      </c>
      <c r="C61" s="10"/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6">
        <v>0</v>
      </c>
      <c r="P61" s="22">
        <f t="shared" si="2"/>
        <v>0</v>
      </c>
    </row>
    <row r="62" spans="1:16" x14ac:dyDescent="0.25">
      <c r="A62" s="8" t="s">
        <v>72</v>
      </c>
      <c r="B62" s="14">
        <v>30000000</v>
      </c>
      <c r="C62" s="10"/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6">
        <v>0</v>
      </c>
      <c r="P62" s="22">
        <f t="shared" si="2"/>
        <v>0</v>
      </c>
    </row>
    <row r="63" spans="1:16" x14ac:dyDescent="0.25">
      <c r="A63" s="5" t="s">
        <v>73</v>
      </c>
      <c r="B63" s="6">
        <f>+SUM(B64:B66)</f>
        <v>0</v>
      </c>
      <c r="C63" s="6">
        <f t="shared" ref="C63" si="11">+SUM(C64:C66)</f>
        <v>0</v>
      </c>
      <c r="D63" s="6">
        <f>+SUM(D64:D66)</f>
        <v>0</v>
      </c>
      <c r="E63" s="6">
        <f t="shared" ref="E63:M63" si="12">+SUM(E64:E66)</f>
        <v>0</v>
      </c>
      <c r="F63" s="6">
        <f t="shared" si="12"/>
        <v>0</v>
      </c>
      <c r="G63" s="6">
        <f t="shared" si="12"/>
        <v>0</v>
      </c>
      <c r="H63" s="6">
        <f t="shared" si="12"/>
        <v>0</v>
      </c>
      <c r="I63" s="6">
        <f t="shared" si="12"/>
        <v>0</v>
      </c>
      <c r="J63" s="6">
        <f t="shared" si="12"/>
        <v>0</v>
      </c>
      <c r="K63" s="6">
        <f t="shared" si="12"/>
        <v>0</v>
      </c>
      <c r="L63" s="6">
        <f t="shared" si="12"/>
        <v>6769987.2199999997</v>
      </c>
      <c r="M63" s="6">
        <f t="shared" si="12"/>
        <v>0</v>
      </c>
      <c r="N63" s="11">
        <v>0</v>
      </c>
      <c r="O63" s="6">
        <v>0</v>
      </c>
      <c r="P63" s="6">
        <f t="shared" si="2"/>
        <v>6769987.2199999997</v>
      </c>
    </row>
    <row r="64" spans="1:16" x14ac:dyDescent="0.25">
      <c r="A64" s="8" t="s">
        <v>74</v>
      </c>
      <c r="B64" s="9"/>
      <c r="C64" s="10"/>
      <c r="L64" s="11">
        <v>6769987.2199999997</v>
      </c>
      <c r="N64" s="11">
        <v>0</v>
      </c>
      <c r="O64" s="6">
        <v>0</v>
      </c>
      <c r="P64" s="22">
        <f t="shared" si="2"/>
        <v>6769987.2199999997</v>
      </c>
    </row>
    <row r="65" spans="1:16" x14ac:dyDescent="0.25">
      <c r="A65" s="8" t="s">
        <v>75</v>
      </c>
      <c r="B65" s="11">
        <v>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6">
        <v>0</v>
      </c>
      <c r="P65" s="22">
        <f t="shared" si="2"/>
        <v>0</v>
      </c>
    </row>
    <row r="66" spans="1:16" x14ac:dyDescent="0.25">
      <c r="A66" s="8" t="s">
        <v>76</v>
      </c>
      <c r="B66" s="11">
        <v>0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6">
        <v>0</v>
      </c>
      <c r="P66" s="22">
        <f t="shared" si="2"/>
        <v>0</v>
      </c>
    </row>
    <row r="67" spans="1:16" x14ac:dyDescent="0.25">
      <c r="A67" s="8" t="s">
        <v>77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6">
        <v>0</v>
      </c>
      <c r="P67" s="22">
        <f t="shared" si="2"/>
        <v>0</v>
      </c>
    </row>
    <row r="68" spans="1:16" x14ac:dyDescent="0.25">
      <c r="A68" s="5" t="s">
        <v>78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6">
        <v>0</v>
      </c>
      <c r="P68" s="22">
        <f t="shared" si="2"/>
        <v>0</v>
      </c>
    </row>
    <row r="69" spans="1:16" x14ac:dyDescent="0.25">
      <c r="A69" s="8" t="s">
        <v>79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6">
        <v>0</v>
      </c>
      <c r="P69" s="22">
        <f t="shared" si="2"/>
        <v>0</v>
      </c>
    </row>
    <row r="70" spans="1:16" x14ac:dyDescent="0.25">
      <c r="A70" s="8" t="s">
        <v>80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6">
        <v>0</v>
      </c>
      <c r="P70" s="22">
        <f t="shared" si="2"/>
        <v>0</v>
      </c>
    </row>
    <row r="71" spans="1:16" x14ac:dyDescent="0.25">
      <c r="A71" s="5" t="s">
        <v>81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6">
        <v>0</v>
      </c>
      <c r="P71" s="22">
        <f t="shared" si="2"/>
        <v>0</v>
      </c>
    </row>
    <row r="72" spans="1:16" x14ac:dyDescent="0.25">
      <c r="A72" s="8" t="s">
        <v>82</v>
      </c>
      <c r="B72" s="11">
        <v>0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6">
        <v>0</v>
      </c>
      <c r="P72" s="22">
        <f t="shared" si="2"/>
        <v>0</v>
      </c>
    </row>
    <row r="73" spans="1:16" x14ac:dyDescent="0.25">
      <c r="A73" s="8" t="s">
        <v>83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6">
        <v>0</v>
      </c>
      <c r="P73" s="22">
        <f t="shared" si="2"/>
        <v>0</v>
      </c>
    </row>
    <row r="74" spans="1:16" x14ac:dyDescent="0.25">
      <c r="A74" s="8" t="s">
        <v>84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6">
        <v>0</v>
      </c>
      <c r="P74" s="22">
        <f t="shared" si="2"/>
        <v>0</v>
      </c>
    </row>
    <row r="75" spans="1:16" x14ac:dyDescent="0.25">
      <c r="A75" s="3" t="s">
        <v>85</v>
      </c>
      <c r="B75" s="11">
        <v>0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6">
        <v>0</v>
      </c>
      <c r="P75" s="22">
        <f t="shared" si="2"/>
        <v>0</v>
      </c>
    </row>
    <row r="76" spans="1:16" x14ac:dyDescent="0.25">
      <c r="A76" s="5" t="s">
        <v>86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6">
        <v>0</v>
      </c>
      <c r="P76" s="22">
        <f t="shared" si="2"/>
        <v>0</v>
      </c>
    </row>
    <row r="77" spans="1:16" x14ac:dyDescent="0.25">
      <c r="A77" s="8" t="s">
        <v>87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6">
        <v>0</v>
      </c>
      <c r="P77" s="22">
        <f t="shared" ref="P77:P83" si="13">SUM(D77:O77)</f>
        <v>0</v>
      </c>
    </row>
    <row r="78" spans="1:16" x14ac:dyDescent="0.25">
      <c r="A78" s="8" t="s">
        <v>88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6">
        <v>0</v>
      </c>
      <c r="P78" s="22">
        <f t="shared" si="13"/>
        <v>0</v>
      </c>
    </row>
    <row r="79" spans="1:16" x14ac:dyDescent="0.25">
      <c r="A79" s="5" t="s">
        <v>89</v>
      </c>
      <c r="B79" s="11">
        <v>0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N79" s="11">
        <v>0</v>
      </c>
      <c r="O79" s="6">
        <v>0</v>
      </c>
      <c r="P79" s="22">
        <f t="shared" si="13"/>
        <v>0</v>
      </c>
    </row>
    <row r="80" spans="1:16" x14ac:dyDescent="0.25">
      <c r="A80" s="8" t="s">
        <v>90</v>
      </c>
      <c r="B80" s="11">
        <v>0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6">
        <v>0</v>
      </c>
      <c r="P80" s="22">
        <f t="shared" si="13"/>
        <v>0</v>
      </c>
    </row>
    <row r="81" spans="1:16" x14ac:dyDescent="0.25">
      <c r="A81" s="8" t="s">
        <v>91</v>
      </c>
      <c r="B81" s="11">
        <v>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6">
        <v>0</v>
      </c>
      <c r="P81" s="22">
        <f t="shared" si="13"/>
        <v>0</v>
      </c>
    </row>
    <row r="82" spans="1:16" x14ac:dyDescent="0.25">
      <c r="A82" s="5" t="s">
        <v>92</v>
      </c>
      <c r="B82" s="11">
        <v>0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6">
        <v>0</v>
      </c>
      <c r="P82" s="22">
        <f t="shared" si="13"/>
        <v>0</v>
      </c>
    </row>
    <row r="83" spans="1:16" x14ac:dyDescent="0.25">
      <c r="A83" s="8" t="s">
        <v>93</v>
      </c>
      <c r="B83" s="11">
        <v>0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6">
        <v>0</v>
      </c>
      <c r="P83" s="22">
        <f t="shared" si="13"/>
        <v>0</v>
      </c>
    </row>
    <row r="84" spans="1:16" x14ac:dyDescent="0.25">
      <c r="A84" s="15" t="s">
        <v>94</v>
      </c>
      <c r="B84" s="16">
        <f t="shared" ref="B84:C84" si="14">+B12+B18+B28+B38+B46+B53+B63+B68+B71+B76+B79+B82</f>
        <v>440500000</v>
      </c>
      <c r="C84" s="16">
        <f t="shared" si="14"/>
        <v>0</v>
      </c>
      <c r="D84" s="16">
        <f>+D12+D18+D28+D38+D46+D53+D63+D68+D71+D76+D79+D82</f>
        <v>29111205.140000001</v>
      </c>
      <c r="E84" s="16">
        <f t="shared" ref="E84:O84" si="15">+E12+E18+E28+E38+E46+E53+E63+E68+E71+E76+E79+E82</f>
        <v>30851622.839999996</v>
      </c>
      <c r="F84" s="16">
        <f t="shared" si="15"/>
        <v>33610431.559999995</v>
      </c>
      <c r="G84" s="16">
        <f t="shared" si="15"/>
        <v>34293384.929999992</v>
      </c>
      <c r="H84" s="16">
        <f t="shared" si="15"/>
        <v>34073659.879999995</v>
      </c>
      <c r="I84" s="16">
        <f t="shared" si="15"/>
        <v>31499802.479999997</v>
      </c>
      <c r="J84" s="16">
        <f t="shared" si="15"/>
        <v>43663528.729999997</v>
      </c>
      <c r="K84" s="16">
        <f t="shared" si="15"/>
        <v>58488123.370000005</v>
      </c>
      <c r="L84" s="16">
        <f t="shared" si="15"/>
        <v>38948846.68</v>
      </c>
      <c r="M84" s="16">
        <f t="shared" si="15"/>
        <v>32955532.630000003</v>
      </c>
      <c r="N84" s="16">
        <f t="shared" si="15"/>
        <v>31397959.080000002</v>
      </c>
      <c r="O84" s="16">
        <f t="shared" si="15"/>
        <v>0</v>
      </c>
      <c r="P84" s="16">
        <f>+P12+P18+P28+P38+P46+P53+P63+P68+P71+P76+P79+P82</f>
        <v>398894097.31999999</v>
      </c>
    </row>
    <row r="85" spans="1:16" x14ac:dyDescent="0.25">
      <c r="B85" s="17"/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1:16" x14ac:dyDescent="0.25">
      <c r="B86" s="17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1:16" x14ac:dyDescent="0.25">
      <c r="B87" s="17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16" x14ac:dyDescent="0.25">
      <c r="B88" s="17"/>
      <c r="D88" s="9"/>
      <c r="E88" s="9"/>
      <c r="F88" s="9"/>
      <c r="G88" s="9"/>
      <c r="H88" s="9"/>
      <c r="I88" s="9"/>
      <c r="J88" s="9"/>
      <c r="K88" s="9"/>
      <c r="L88" s="9"/>
      <c r="M88" s="9"/>
    </row>
    <row r="89" spans="1:16" x14ac:dyDescent="0.25">
      <c r="B89" s="17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16" x14ac:dyDescent="0.25">
      <c r="B90" s="17"/>
      <c r="D90" s="9"/>
      <c r="E90" s="9"/>
      <c r="F90" s="9"/>
      <c r="G90" s="9"/>
      <c r="H90" s="9"/>
      <c r="I90" s="9"/>
      <c r="J90" s="9"/>
      <c r="K90" s="9"/>
      <c r="L90" s="9"/>
      <c r="M90" s="9"/>
    </row>
    <row r="92" spans="1:16" ht="15.75" x14ac:dyDescent="0.25">
      <c r="A92" s="18" t="s">
        <v>95</v>
      </c>
      <c r="B92" s="25" t="s">
        <v>96</v>
      </c>
      <c r="C92" s="25"/>
    </row>
    <row r="93" spans="1:16" ht="15.75" x14ac:dyDescent="0.25">
      <c r="A93" s="19" t="s">
        <v>97</v>
      </c>
      <c r="B93" s="25" t="s">
        <v>98</v>
      </c>
      <c r="C93" s="25"/>
    </row>
    <row r="94" spans="1:16" ht="15.75" thickBot="1" x14ac:dyDescent="0.3"/>
    <row r="95" spans="1:16" x14ac:dyDescent="0.25">
      <c r="A95" s="26" t="s">
        <v>99</v>
      </c>
      <c r="B95" s="27"/>
      <c r="C95" s="28"/>
    </row>
    <row r="96" spans="1:16" ht="15.75" thickBot="1" x14ac:dyDescent="0.3">
      <c r="A96" s="29"/>
      <c r="B96" s="30"/>
      <c r="C96" s="31"/>
    </row>
    <row r="97" spans="1:3" x14ac:dyDescent="0.25">
      <c r="A97" s="32" t="s">
        <v>100</v>
      </c>
      <c r="B97" s="33"/>
      <c r="C97" s="34"/>
    </row>
    <row r="98" spans="1:3" ht="15.75" thickBot="1" x14ac:dyDescent="0.3">
      <c r="A98" s="35"/>
      <c r="B98" s="36"/>
      <c r="C98" s="37"/>
    </row>
    <row r="99" spans="1:3" ht="15.75" thickBot="1" x14ac:dyDescent="0.3">
      <c r="A99" s="38" t="s">
        <v>101</v>
      </c>
      <c r="B99" s="39"/>
      <c r="C99" s="40"/>
    </row>
    <row r="100" spans="1:3" ht="18.75" x14ac:dyDescent="0.3">
      <c r="A100" s="20" t="s">
        <v>102</v>
      </c>
    </row>
    <row r="101" spans="1:3" x14ac:dyDescent="0.25">
      <c r="A101" s="21" t="s">
        <v>103</v>
      </c>
    </row>
    <row r="102" spans="1:3" x14ac:dyDescent="0.25">
      <c r="A102" s="21" t="s">
        <v>104</v>
      </c>
    </row>
  </sheetData>
  <mergeCells count="14">
    <mergeCell ref="A9:A10"/>
    <mergeCell ref="B9:B10"/>
    <mergeCell ref="C9:C10"/>
    <mergeCell ref="D9:P9"/>
    <mergeCell ref="A3:P3"/>
    <mergeCell ref="A4:P4"/>
    <mergeCell ref="A5:P5"/>
    <mergeCell ref="A6:P6"/>
    <mergeCell ref="A7:P7"/>
    <mergeCell ref="B92:C92"/>
    <mergeCell ref="B93:C93"/>
    <mergeCell ref="A95:C96"/>
    <mergeCell ref="A97:C98"/>
    <mergeCell ref="A99:C99"/>
  </mergeCells>
  <pageMargins left="0.70866141732283472" right="0.70866141732283472" top="0.35433070866141736" bottom="0.74803149606299213" header="0.11811023622047245" footer="0.31496062992125984"/>
  <pageSetup paperSize="5" scale="52" fitToHeight="0" orientation="landscape" r:id="rId1"/>
  <colBreaks count="1" manualBreakCount="1">
    <brk id="13" max="10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 Lied</dc:creator>
  <cp:lastModifiedBy>Christy Lied</cp:lastModifiedBy>
  <cp:lastPrinted>2021-11-29T18:14:54Z</cp:lastPrinted>
  <dcterms:created xsi:type="dcterms:W3CDTF">2021-11-29T17:25:40Z</dcterms:created>
  <dcterms:modified xsi:type="dcterms:W3CDTF">2021-12-08T18:50:01Z</dcterms:modified>
</cp:coreProperties>
</file>