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Septiembre 2024/"/>
    </mc:Choice>
  </mc:AlternateContent>
  <xr:revisionPtr revIDLastSave="3" documentId="8_{796AFF14-6D13-4FC0-ACBB-726FD9B3F387}" xr6:coauthVersionLast="47" xr6:coauthVersionMax="47" xr10:uidLastSave="{7E22F566-E0B2-453F-AF0F-77CA26976AB4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L15" i="2"/>
  <c r="H65" i="2"/>
  <c r="H92" i="2" s="1"/>
  <c r="L65" i="2"/>
  <c r="P54" i="2"/>
  <c r="L37" i="2"/>
  <c r="P37" i="2" s="1"/>
  <c r="P71" i="2"/>
  <c r="K65" i="2"/>
  <c r="J65" i="2"/>
  <c r="B71" i="2"/>
  <c r="I71" i="2"/>
  <c r="I65" i="2"/>
  <c r="I15" i="2"/>
  <c r="G65" i="2"/>
  <c r="F37" i="2"/>
  <c r="D65" i="2"/>
  <c r="B65" i="2"/>
  <c r="B26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N65" i="2"/>
  <c r="D15" i="2"/>
  <c r="M65" i="2"/>
  <c r="L46" i="2"/>
  <c r="P46" i="2" s="1"/>
  <c r="J71" i="2"/>
  <c r="C46" i="2"/>
  <c r="D46" i="2"/>
  <c r="E46" i="2"/>
  <c r="F46" i="2"/>
  <c r="G46" i="2"/>
  <c r="H46" i="2"/>
  <c r="I46" i="2"/>
  <c r="J46" i="2"/>
  <c r="K46" i="2"/>
  <c r="M46" i="2"/>
  <c r="N46" i="2"/>
  <c r="O46" i="2"/>
  <c r="B46" i="2"/>
  <c r="K71" i="2"/>
  <c r="L71" i="2"/>
  <c r="M71" i="2"/>
  <c r="N71" i="2"/>
  <c r="O71" i="2"/>
  <c r="H15" i="2"/>
  <c r="P66" i="2"/>
  <c r="O65" i="2"/>
  <c r="H37" i="2"/>
  <c r="I37" i="2"/>
  <c r="J37" i="2"/>
  <c r="K37" i="2"/>
  <c r="M37" i="2"/>
  <c r="N37" i="2"/>
  <c r="O37" i="2"/>
  <c r="H26" i="2"/>
  <c r="I26" i="2"/>
  <c r="J26" i="2"/>
  <c r="M26" i="2"/>
  <c r="N26" i="2"/>
  <c r="O26" i="2"/>
  <c r="J15" i="2"/>
  <c r="K15" i="2"/>
  <c r="M15" i="2"/>
  <c r="N15" i="2"/>
  <c r="O15" i="2"/>
  <c r="G15" i="2"/>
  <c r="B15" i="2"/>
  <c r="G26" i="2"/>
  <c r="N92" i="2"/>
  <c r="M92" i="2"/>
  <c r="I92" i="2"/>
  <c r="O92" i="2"/>
  <c r="J92" i="2"/>
  <c r="G71" i="2"/>
  <c r="D37" i="2"/>
  <c r="B37" i="2"/>
  <c r="B92" i="2"/>
  <c r="G37" i="2"/>
  <c r="F26" i="2"/>
  <c r="F15" i="2"/>
  <c r="G92" i="2"/>
  <c r="F92" i="2"/>
  <c r="E15" i="2"/>
  <c r="E37" i="2"/>
  <c r="E26" i="2"/>
  <c r="D26" i="2"/>
  <c r="C15" i="2"/>
  <c r="E92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/>
  <c r="C65" i="2"/>
  <c r="C37" i="2"/>
  <c r="C26" i="2"/>
  <c r="C92" i="2"/>
  <c r="P49" i="2"/>
  <c r="K26" i="2"/>
  <c r="K92" i="2"/>
  <c r="P65" i="2" l="1"/>
  <c r="P26" i="2"/>
  <c r="P15" i="2"/>
  <c r="L92" i="2"/>
  <c r="P92" i="2" s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<sst xmlns="http://schemas.openxmlformats.org/spreadsheetml/2006/main" count="128" uniqueCount="118">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</sst>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9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1" fillId="4" borderId="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2" fillId="0" borderId="9" xfId="0" applyNumberFormat="1" applyFont="1" applyBorder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0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4" borderId="14" xfId="2" applyFill="1" applyBorder="1" applyAlignment="1">
      <alignment horizontal="center" vertical="center" wrapText="1"/>
    </xf>
    <xf numFmtId="0" fontId="10" fillId="4" borderId="15" xfId="2" applyFill="1" applyBorder="1" applyAlignment="1">
      <alignment horizontal="center" vertical="center" wrapText="1"/>
    </xf>
    <xf numFmtId="0" fontId="10" fillId="4" borderId="16" xfId="2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4" fontId="11" fillId="4" borderId="15" xfId="0" applyNumberFormat="1" applyFont="1" applyFill="1" applyBorder="1" applyAlignment="1">
      <alignment horizontal="center" vertical="center" wrapText="1"/>
    </xf>
    <xf numFmtId="4" fontId="11" fillId="4" borderId="16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activeCell="E103" sqref="E103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4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5.7109375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7"/>
      <c r="H8" s="37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8"/>
      <c r="H9" s="38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39">
        <v>22577245.370000001</v>
      </c>
      <c r="H10" s="40">
        <v>21471981.52</v>
      </c>
      <c r="I10" s="10">
        <v>22798369.140000001</v>
      </c>
      <c r="J10" s="10">
        <v>27881171.120000005</v>
      </c>
      <c r="K10" s="10">
        <v>25969117.419999998</v>
      </c>
      <c r="L10" s="56">
        <v>24291505.799999997</v>
      </c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40">
        <v>2730079.41</v>
      </c>
      <c r="H11" s="40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40">
        <v>122200</v>
      </c>
      <c r="H12" s="40">
        <v>61422.12</v>
      </c>
      <c r="I12" s="10">
        <v>71700</v>
      </c>
      <c r="J12" s="10">
        <v>159000</v>
      </c>
      <c r="K12" s="10">
        <v>47003</v>
      </c>
      <c r="L12" s="10">
        <v>151250</v>
      </c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40">
        <v>6061296.96</v>
      </c>
      <c r="H13" s="40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40">
        <v>2603685.0099999998</v>
      </c>
      <c r="H14" s="40">
        <v>2571720.1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 t="shared" ref="D15:I15" si="0">SUM(D10:D14)</f>
        <v>36047740.32</v>
      </c>
      <c r="E15" s="14">
        <f t="shared" si="0"/>
        <v>37539617.749999993</v>
      </c>
      <c r="F15" s="14">
        <f t="shared" si="0"/>
        <v>34309688.780000001</v>
      </c>
      <c r="G15" s="41">
        <f t="shared" si="0"/>
        <v>34094506.75</v>
      </c>
      <c r="H15" s="41">
        <f t="shared" si="0"/>
        <v>32426336.180000003</v>
      </c>
      <c r="I15" s="14">
        <f t="shared" si="0"/>
        <v>35489618.100000001</v>
      </c>
      <c r="J15" s="14">
        <f t="shared" ref="J15:O15" si="1">SUM(J10:J14)</f>
        <v>55115765.800000004</v>
      </c>
      <c r="K15" s="14">
        <f t="shared" si="1"/>
        <v>59575225.990000002</v>
      </c>
      <c r="L15" s="14">
        <f t="shared" si="1"/>
        <v>34521564.789999992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359120064.46000004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2"/>
      <c r="H16" s="42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40">
        <v>789063.72</v>
      </c>
      <c r="H17" s="40">
        <v>655221.16</v>
      </c>
      <c r="I17" s="10">
        <v>794155.64</v>
      </c>
      <c r="J17" s="10">
        <v>827174.48</v>
      </c>
      <c r="K17" s="10">
        <v>833114.88</v>
      </c>
      <c r="L17" s="56">
        <v>855897.59999999998</v>
      </c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40">
        <v>751510</v>
      </c>
      <c r="H18" s="40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40">
        <v>166966.39999999999</v>
      </c>
      <c r="H19" s="40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40">
        <v>0</v>
      </c>
      <c r="H20" s="40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40">
        <v>746023.17</v>
      </c>
      <c r="H21" s="40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40">
        <v>525457.36</v>
      </c>
      <c r="H22" s="40">
        <v>1021297.52</v>
      </c>
      <c r="I22" s="10">
        <v>1043331.21</v>
      </c>
      <c r="J22" s="10">
        <v>3143687.1799999997</v>
      </c>
      <c r="K22" s="10">
        <v>668904.51</v>
      </c>
      <c r="L22" s="10">
        <v>1080811.2</v>
      </c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40">
        <v>11800</v>
      </c>
      <c r="H23" s="40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1769832.03</v>
      </c>
      <c r="G24" s="40">
        <v>4860621.47</v>
      </c>
      <c r="H24" s="40">
        <v>2790635.95</v>
      </c>
      <c r="I24" s="10">
        <v>1328087.4800000002</v>
      </c>
      <c r="J24" s="10">
        <v>3145714.81</v>
      </c>
      <c r="K24" s="10">
        <v>2493811.46</v>
      </c>
      <c r="L24" s="56">
        <v>2621588.46</v>
      </c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40">
        <v>-15163.12</v>
      </c>
      <c r="H25" s="40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4810952.2700000005</v>
      </c>
      <c r="G26" s="41">
        <f>SUM(G17:G25)</f>
        <v>7836278.9999999991</v>
      </c>
      <c r="H26" s="41">
        <f t="shared" ref="H26:O26" si="2">SUM(H17:H25)</f>
        <v>6363329.75</v>
      </c>
      <c r="I26" s="14">
        <f t="shared" si="2"/>
        <v>5574531.1700000009</v>
      </c>
      <c r="J26" s="14">
        <f t="shared" si="2"/>
        <v>12399667.630000001</v>
      </c>
      <c r="K26" s="14">
        <f t="shared" si="2"/>
        <v>8317049.8499999996</v>
      </c>
      <c r="L26" s="14">
        <f>SUM(L17:L25)</f>
        <v>7269981.5999999996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+SUM(D26:O26)</f>
        <v>62883654.180000007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2"/>
      <c r="H27" s="42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5">
        <v>57303.8</v>
      </c>
      <c r="F28" s="10">
        <v>67652.990000000005</v>
      </c>
      <c r="G28" s="40">
        <v>101309.52</v>
      </c>
      <c r="H28" s="40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5">
        <v>508.88</v>
      </c>
      <c r="F29" s="10">
        <v>1627</v>
      </c>
      <c r="G29" s="40">
        <v>1420.96</v>
      </c>
      <c r="H29" s="40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5">
        <v>99085.94</v>
      </c>
      <c r="F30" s="10">
        <v>91935.7</v>
      </c>
      <c r="G30" s="40">
        <v>82833.3</v>
      </c>
      <c r="H30" s="40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5">
        <v>0</v>
      </c>
      <c r="F31" s="10">
        <v>998.28</v>
      </c>
      <c r="G31" s="40">
        <v>499.14</v>
      </c>
      <c r="H31" s="40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5">
        <v>3867.66</v>
      </c>
      <c r="F32" s="10">
        <v>1783.05</v>
      </c>
      <c r="G32" s="40">
        <v>455.24</v>
      </c>
      <c r="H32" s="40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40">
        <v>0</v>
      </c>
      <c r="H33" s="40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40">
        <v>464867</v>
      </c>
      <c r="H34" s="40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1"/>
      <c r="D35" s="12">
        <v>0</v>
      </c>
      <c r="E35" s="12">
        <v>0</v>
      </c>
      <c r="F35" s="10">
        <v>0</v>
      </c>
      <c r="G35" s="40">
        <v>0</v>
      </c>
      <c r="H35" s="40">
        <v>0</v>
      </c>
      <c r="I35" s="10">
        <v>0</v>
      </c>
      <c r="J35" s="10">
        <v>0</v>
      </c>
      <c r="K35" s="10">
        <v>0</v>
      </c>
      <c r="L35" s="10">
        <v>0</v>
      </c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40">
        <v>143996.68</v>
      </c>
      <c r="H36" s="40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1">
        <f>SUM(G28:G36)</f>
        <v>795381.84000000008</v>
      </c>
      <c r="H37" s="41">
        <f t="shared" ref="H37:O37" si="3">SUM(H28:H36)</f>
        <v>705412.2</v>
      </c>
      <c r="I37" s="14">
        <f t="shared" si="3"/>
        <v>1509730.55</v>
      </c>
      <c r="J37" s="14">
        <f t="shared" si="3"/>
        <v>1023258.2100000001</v>
      </c>
      <c r="K37" s="14">
        <f t="shared" si="3"/>
        <v>1058747.02</v>
      </c>
      <c r="L37" s="14">
        <f t="shared" si="3"/>
        <v>1191846.99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>+SUM(D37:O37)</f>
        <v>9326055.8300000001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2"/>
      <c r="H38" s="42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40">
        <v>0</v>
      </c>
      <c r="H39" s="40">
        <v>268520</v>
      </c>
      <c r="I39" s="10">
        <v>0</v>
      </c>
      <c r="J39" s="10">
        <v>0</v>
      </c>
      <c r="K39" s="10">
        <v>0</v>
      </c>
      <c r="L39" s="10">
        <v>0</v>
      </c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40">
        <v>0</v>
      </c>
      <c r="H40" s="40">
        <v>0</v>
      </c>
      <c r="I40" s="10">
        <v>0</v>
      </c>
      <c r="J40" s="10">
        <v>0</v>
      </c>
      <c r="K40" s="10">
        <v>0</v>
      </c>
      <c r="L40" s="10">
        <v>0</v>
      </c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40">
        <v>0</v>
      </c>
      <c r="H41" s="40">
        <v>0</v>
      </c>
      <c r="I41" s="10">
        <v>0</v>
      </c>
      <c r="J41" s="10">
        <v>0</v>
      </c>
      <c r="K41" s="10">
        <v>0</v>
      </c>
      <c r="L41" s="10">
        <v>0</v>
      </c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40">
        <v>0</v>
      </c>
      <c r="H42" s="40">
        <v>0</v>
      </c>
      <c r="I42" s="10">
        <v>0</v>
      </c>
      <c r="J42" s="10">
        <v>0</v>
      </c>
      <c r="K42" s="10">
        <v>0</v>
      </c>
      <c r="L42" s="10">
        <v>0</v>
      </c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40">
        <v>0</v>
      </c>
      <c r="H43" s="40">
        <v>0</v>
      </c>
      <c r="I43" s="10">
        <v>0</v>
      </c>
      <c r="J43" s="10">
        <v>0</v>
      </c>
      <c r="K43" s="10">
        <v>0</v>
      </c>
      <c r="L43" s="10">
        <v>0</v>
      </c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40">
        <v>66606.25</v>
      </c>
      <c r="H44" s="40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41">
        <v>0</v>
      </c>
      <c r="H45" s="41">
        <v>0</v>
      </c>
      <c r="I45" s="14">
        <v>0</v>
      </c>
      <c r="J45" s="14">
        <v>0</v>
      </c>
      <c r="K45" s="14">
        <v>0</v>
      </c>
      <c r="L45" s="14">
        <v>0</v>
      </c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O46" si="4">+SUM(C39:C45)</f>
        <v>0</v>
      </c>
      <c r="D46" s="14">
        <f t="shared" si="4"/>
        <v>452026.25</v>
      </c>
      <c r="E46" s="14">
        <f t="shared" si="4"/>
        <v>66606.25</v>
      </c>
      <c r="F46" s="14">
        <f t="shared" si="4"/>
        <v>66606.25</v>
      </c>
      <c r="G46" s="41">
        <f t="shared" si="4"/>
        <v>66606.25</v>
      </c>
      <c r="H46" s="41">
        <f t="shared" si="4"/>
        <v>665876.25</v>
      </c>
      <c r="I46" s="14">
        <f t="shared" si="4"/>
        <v>66606.25</v>
      </c>
      <c r="J46" s="14">
        <f t="shared" si="4"/>
        <v>66606.25</v>
      </c>
      <c r="K46" s="14">
        <f t="shared" si="4"/>
        <v>66606.25</v>
      </c>
      <c r="L46" s="14">
        <f>+SUM(L39:L45)</f>
        <v>66606.25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>+SUM(D46:O46)</f>
        <v>1584146.25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2"/>
      <c r="H47" s="42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39">
        <v>0</v>
      </c>
      <c r="H48" s="39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39">
        <v>0</v>
      </c>
      <c r="H49" s="39">
        <v>0</v>
      </c>
      <c r="I49" s="12">
        <v>0</v>
      </c>
      <c r="J49" s="12">
        <v>0</v>
      </c>
      <c r="K49" s="12">
        <v>0</v>
      </c>
      <c r="L49" s="12">
        <v>0</v>
      </c>
      <c r="M49" s="12"/>
      <c r="N49" s="12">
        <v>0</v>
      </c>
      <c r="O49" s="12"/>
      <c r="P49" s="10">
        <f t="shared" ref="P49:P90" si="5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39">
        <v>0</v>
      </c>
      <c r="H50" s="39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39">
        <v>0</v>
      </c>
      <c r="H51" s="39">
        <v>0</v>
      </c>
      <c r="I51" s="12">
        <v>0</v>
      </c>
      <c r="J51" s="12">
        <v>0</v>
      </c>
      <c r="K51" s="12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39">
        <v>0</v>
      </c>
      <c r="H52" s="39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39">
        <v>0</v>
      </c>
      <c r="H53" s="39">
        <v>0</v>
      </c>
      <c r="I53" s="12">
        <v>0</v>
      </c>
      <c r="J53" s="12">
        <v>0</v>
      </c>
      <c r="K53" s="12">
        <v>0</v>
      </c>
      <c r="L53" s="12">
        <v>0</v>
      </c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39">
        <v>0</v>
      </c>
      <c r="H54" s="39">
        <v>0</v>
      </c>
      <c r="I54" s="12">
        <v>0</v>
      </c>
      <c r="J54" s="12">
        <v>0</v>
      </c>
      <c r="K54" s="12">
        <v>0</v>
      </c>
      <c r="L54" s="12">
        <v>0</v>
      </c>
      <c r="M54" s="12"/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2"/>
      <c r="H55" s="42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>
        <v>0</v>
      </c>
      <c r="G56" s="40">
        <v>0</v>
      </c>
      <c r="H56" s="40">
        <v>0</v>
      </c>
      <c r="I56" s="10">
        <v>73160</v>
      </c>
      <c r="J56" s="10">
        <v>0</v>
      </c>
      <c r="K56" s="10">
        <v>970856.74</v>
      </c>
      <c r="L56" s="10">
        <v>51044.32</v>
      </c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>
        <v>0</v>
      </c>
      <c r="G57" s="41">
        <v>0</v>
      </c>
      <c r="H57" s="41">
        <v>0</v>
      </c>
      <c r="I57" s="12">
        <v>0</v>
      </c>
      <c r="J57" s="14">
        <v>0</v>
      </c>
      <c r="K57" s="14">
        <v>0</v>
      </c>
      <c r="L57" s="10">
        <v>0</v>
      </c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>
        <v>0</v>
      </c>
      <c r="G58" s="40">
        <v>0</v>
      </c>
      <c r="H58" s="40">
        <v>0</v>
      </c>
      <c r="I58" s="12">
        <v>0</v>
      </c>
      <c r="J58" s="14">
        <v>0</v>
      </c>
      <c r="K58" s="14">
        <v>0</v>
      </c>
      <c r="L58" s="10">
        <v>0</v>
      </c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>
        <v>0</v>
      </c>
      <c r="G59" s="40">
        <v>0</v>
      </c>
      <c r="H59" s="40">
        <v>0</v>
      </c>
      <c r="I59" s="12">
        <v>0</v>
      </c>
      <c r="J59" s="14">
        <v>0</v>
      </c>
      <c r="K59" s="14">
        <v>0</v>
      </c>
      <c r="L59" s="10">
        <v>0</v>
      </c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>
        <v>0</v>
      </c>
      <c r="G60" s="40">
        <v>141452.5</v>
      </c>
      <c r="H60" s="40">
        <v>0</v>
      </c>
      <c r="I60" s="12">
        <v>0</v>
      </c>
      <c r="J60" s="14">
        <v>0</v>
      </c>
      <c r="K60" s="10">
        <v>145000</v>
      </c>
      <c r="L60" s="10">
        <v>0</v>
      </c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>
        <v>0</v>
      </c>
      <c r="G61" s="41">
        <v>0</v>
      </c>
      <c r="H61" s="41">
        <v>0</v>
      </c>
      <c r="I61" s="12">
        <v>0</v>
      </c>
      <c r="J61" s="14">
        <v>0</v>
      </c>
      <c r="K61" s="14">
        <v>0</v>
      </c>
      <c r="L61" s="10">
        <v>0</v>
      </c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>
        <v>0</v>
      </c>
      <c r="G62" s="41">
        <v>0</v>
      </c>
      <c r="H62" s="41">
        <v>0</v>
      </c>
      <c r="I62" s="12">
        <v>0</v>
      </c>
      <c r="J62" s="14">
        <v>0</v>
      </c>
      <c r="K62" s="14">
        <v>0</v>
      </c>
      <c r="L62" s="10">
        <v>0</v>
      </c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>
        <v>0</v>
      </c>
      <c r="G63" s="41">
        <v>0</v>
      </c>
      <c r="H63" s="41">
        <v>0</v>
      </c>
      <c r="I63" s="12">
        <v>0</v>
      </c>
      <c r="J63" s="14">
        <v>0</v>
      </c>
      <c r="K63" s="14">
        <v>0</v>
      </c>
      <c r="L63" s="10">
        <v>0</v>
      </c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>
        <v>0</v>
      </c>
      <c r="G64" s="41">
        <v>0</v>
      </c>
      <c r="H64" s="41">
        <v>0</v>
      </c>
      <c r="I64" s="10">
        <v>29500</v>
      </c>
      <c r="J64" s="14">
        <v>0</v>
      </c>
      <c r="K64" s="14">
        <v>0</v>
      </c>
      <c r="L64" s="10">
        <v>0</v>
      </c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v>0</v>
      </c>
      <c r="F65" s="14">
        <v>0</v>
      </c>
      <c r="G65" s="41">
        <f t="shared" ref="G65:L65" si="6">SUM(G56:G64)</f>
        <v>141452.5</v>
      </c>
      <c r="H65" s="41">
        <f t="shared" si="6"/>
        <v>0</v>
      </c>
      <c r="I65" s="14">
        <f t="shared" si="6"/>
        <v>102660</v>
      </c>
      <c r="J65" s="14">
        <f t="shared" si="6"/>
        <v>0</v>
      </c>
      <c r="K65" s="14">
        <f t="shared" si="6"/>
        <v>1115856.74</v>
      </c>
      <c r="L65" s="14">
        <f t="shared" si="6"/>
        <v>51044.32</v>
      </c>
      <c r="M65" s="14">
        <f>SUM(M56:M63)</f>
        <v>0</v>
      </c>
      <c r="N65" s="14">
        <f>SUM(N56:N63)</f>
        <v>0</v>
      </c>
      <c r="O65" s="14">
        <f t="shared" ref="O65" si="7">SUM(O56:O63)</f>
        <v>0</v>
      </c>
      <c r="P65" s="14">
        <f>+SUM(D65:O65)</f>
        <v>7148302.0100000007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2"/>
      <c r="H66" s="42" t="s">
        <v>117</v>
      </c>
      <c r="I66" s="15"/>
      <c r="J66" s="15"/>
      <c r="K66" s="15"/>
      <c r="L66" s="15"/>
      <c r="M66" s="15"/>
      <c r="N66" s="15"/>
      <c r="O66" s="15"/>
      <c r="P66" s="10">
        <f t="shared" ref="P66" si="8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>
        <v>0</v>
      </c>
      <c r="E67" s="12">
        <v>0</v>
      </c>
      <c r="F67" s="10">
        <v>0</v>
      </c>
      <c r="G67" s="40">
        <v>15621352.369999999</v>
      </c>
      <c r="H67" s="40">
        <v>0</v>
      </c>
      <c r="I67" s="10">
        <v>0</v>
      </c>
      <c r="J67" s="14">
        <v>0</v>
      </c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39">
        <v>0</v>
      </c>
      <c r="H68" s="39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5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39">
        <v>0</v>
      </c>
      <c r="H69" s="39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5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39">
        <v>0</v>
      </c>
      <c r="H70" s="39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5"/>
        <v>0</v>
      </c>
    </row>
    <row r="71" spans="1:16" x14ac:dyDescent="0.25">
      <c r="A71" s="13" t="s">
        <v>100</v>
      </c>
      <c r="B71" s="14">
        <f>+SUM(B67:B70)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15621352.369999999</v>
      </c>
      <c r="H71" s="40">
        <v>0</v>
      </c>
      <c r="I71" s="12">
        <f>SUM(I67:I70)</f>
        <v>0</v>
      </c>
      <c r="J71" s="14">
        <f>SUM(J67:J70)</f>
        <v>0</v>
      </c>
      <c r="K71" s="14">
        <f t="shared" ref="K71:O71" si="9">SUM(K67:K70)</f>
        <v>0</v>
      </c>
      <c r="L71" s="14">
        <f t="shared" si="9"/>
        <v>0</v>
      </c>
      <c r="M71" s="14">
        <f t="shared" si="9"/>
        <v>0</v>
      </c>
      <c r="N71" s="14">
        <f t="shared" si="9"/>
        <v>0</v>
      </c>
      <c r="O71" s="14">
        <f t="shared" si="9"/>
        <v>0</v>
      </c>
      <c r="P71" s="14">
        <f>+SUM(D71:O71)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2"/>
      <c r="H72" s="42"/>
      <c r="I72" s="12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39">
        <v>0</v>
      </c>
      <c r="H73" s="39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5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39">
        <v>0</v>
      </c>
      <c r="H74" s="39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9">
        <v>0</v>
      </c>
      <c r="H75" s="39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2"/>
      <c r="H76" s="42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39">
        <v>0</v>
      </c>
      <c r="H77" s="39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5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39">
        <v>0</v>
      </c>
      <c r="H78" s="39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5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39">
        <v>0</v>
      </c>
      <c r="H79" s="39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5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9">
        <v>0</v>
      </c>
      <c r="H80" s="39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2"/>
      <c r="H81" s="42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9">
        <v>0</v>
      </c>
      <c r="H82" s="39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5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39">
        <v>0</v>
      </c>
      <c r="H83" s="39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5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39">
        <v>0</v>
      </c>
      <c r="H84" s="39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5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9">
        <v>0</v>
      </c>
      <c r="H85" s="39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2"/>
      <c r="H86" s="42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39">
        <v>0</v>
      </c>
      <c r="H87" s="39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5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39">
        <v>0</v>
      </c>
      <c r="H88" s="39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5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9">
        <v>0</v>
      </c>
      <c r="H89" s="39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9">
        <v>0</v>
      </c>
      <c r="H90" s="39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5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39">
        <v>0</v>
      </c>
      <c r="H91" s="39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10">+D91+E91+F91+G91+H91+I91+J91+K91+L91+M91+N91+O91</f>
        <v>0</v>
      </c>
    </row>
    <row r="92" spans="1:16" x14ac:dyDescent="0.25">
      <c r="A92" s="18" t="s">
        <v>64</v>
      </c>
      <c r="B92" s="19">
        <f>+SUM(B15+B26+B37+B46+B54+B65+B71+B80+B86+B90)</f>
        <v>687438000</v>
      </c>
      <c r="C92" s="19">
        <f t="shared" ref="C92:O92" si="11">+SUM(C15+C26+C37+C46+C54+C65+C71+C80+C86+C90)</f>
        <v>0</v>
      </c>
      <c r="D92" s="19">
        <f t="shared" si="11"/>
        <v>48481790.68</v>
      </c>
      <c r="E92" s="19">
        <f t="shared" si="11"/>
        <v>43763160.489999987</v>
      </c>
      <c r="F92" s="19">
        <f t="shared" si="11"/>
        <v>40139117.080000006</v>
      </c>
      <c r="G92" s="19">
        <f t="shared" si="11"/>
        <v>58555578.710000001</v>
      </c>
      <c r="H92" s="19">
        <f t="shared" si="11"/>
        <v>40160954.38000001</v>
      </c>
      <c r="I92" s="19">
        <f>+SUM(I15+I26+I37+I46+I54+I65+I71+I80+I86+I90)</f>
        <v>42743146.07</v>
      </c>
      <c r="J92" s="19">
        <f t="shared" si="11"/>
        <v>68605297.890000001</v>
      </c>
      <c r="K92" s="19">
        <f t="shared" si="11"/>
        <v>70133485.849999994</v>
      </c>
      <c r="L92" s="19">
        <f>+SUM(L15+L26+L37+L46+L54+L65+L71+L80+L86+L90)</f>
        <v>43101043.949999996</v>
      </c>
      <c r="M92" s="19">
        <f>+SUM(M15+M26+M37+M46+M54+M65+M71+M80+M86+M90)</f>
        <v>0</v>
      </c>
      <c r="N92" s="19">
        <f>+SUM(N15+N26+N37+N46+N54+N65+N71+N80+N86+N90)</f>
        <v>0</v>
      </c>
      <c r="O92" s="19">
        <f t="shared" si="11"/>
        <v>0</v>
      </c>
      <c r="P92" s="20">
        <f>+SUM(D92:O92)</f>
        <v>455683575.09999996</v>
      </c>
    </row>
    <row r="93" spans="1:16" x14ac:dyDescent="0.25">
      <c r="A93" s="15"/>
      <c r="B93" s="21"/>
      <c r="C93" s="15"/>
      <c r="D93" s="10"/>
      <c r="E93" s="10"/>
      <c r="F93" s="10"/>
      <c r="G93" s="40"/>
      <c r="H93" s="40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1"/>
      <c r="C94" s="15"/>
      <c r="D94" s="10"/>
      <c r="E94" s="10"/>
      <c r="F94" s="10"/>
      <c r="G94" s="40"/>
      <c r="H94" s="40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1"/>
      <c r="C95" s="15"/>
      <c r="D95" s="10"/>
      <c r="E95" s="10"/>
      <c r="F95" s="10"/>
      <c r="G95" s="40"/>
      <c r="H95" s="40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2"/>
      <c r="H96" s="42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2" t="s">
        <v>98</v>
      </c>
      <c r="B97" s="70"/>
      <c r="C97" s="70"/>
      <c r="D97" s="70" t="s">
        <v>101</v>
      </c>
      <c r="E97" s="70"/>
      <c r="F97" s="15"/>
      <c r="G97" s="42"/>
      <c r="H97" s="42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2" t="s">
        <v>99</v>
      </c>
      <c r="B98" s="70"/>
      <c r="C98" s="70"/>
      <c r="D98" s="70" t="s">
        <v>94</v>
      </c>
      <c r="E98" s="70"/>
      <c r="F98" s="15"/>
      <c r="G98" s="42"/>
      <c r="H98" s="42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2"/>
      <c r="B99" s="22"/>
      <c r="C99" s="22"/>
      <c r="D99" s="22"/>
      <c r="E99" s="22"/>
      <c r="F99" s="15"/>
      <c r="G99" s="42"/>
      <c r="H99" s="42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2"/>
      <c r="B100" s="22"/>
      <c r="C100" s="22"/>
      <c r="D100" s="22"/>
      <c r="E100" s="22"/>
      <c r="F100" s="15"/>
      <c r="G100" s="42"/>
      <c r="H100" s="42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3"/>
      <c r="B101" s="22"/>
      <c r="C101" s="22"/>
      <c r="D101" s="22"/>
      <c r="E101" s="22"/>
      <c r="F101" s="15"/>
      <c r="G101" s="42"/>
      <c r="H101" s="42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4" t="s">
        <v>116</v>
      </c>
      <c r="B102" s="25"/>
      <c r="C102" s="26"/>
      <c r="D102" s="22"/>
      <c r="E102" s="22"/>
      <c r="F102" s="15"/>
      <c r="G102" s="42"/>
      <c r="H102" s="42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7"/>
      <c r="B103" s="28"/>
      <c r="C103" s="29"/>
      <c r="D103" s="22"/>
      <c r="E103" s="22"/>
      <c r="F103" s="15"/>
      <c r="G103" s="42"/>
      <c r="H103" s="42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0" t="s">
        <v>102</v>
      </c>
      <c r="B104" s="31"/>
      <c r="C104" s="32"/>
      <c r="D104" s="22"/>
      <c r="E104" s="22"/>
      <c r="F104" s="15"/>
      <c r="G104" s="42"/>
      <c r="H104" s="42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3"/>
      <c r="B105" s="34"/>
      <c r="C105" s="35"/>
      <c r="D105" s="15"/>
      <c r="E105" s="15"/>
      <c r="F105" s="15"/>
      <c r="G105" s="42"/>
      <c r="H105" s="42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2"/>
      <c r="H106" s="42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2"/>
      <c r="H107" s="42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6" t="s">
        <v>96</v>
      </c>
      <c r="B108" s="15"/>
      <c r="C108" s="15"/>
      <c r="D108" s="15"/>
      <c r="E108" s="15"/>
      <c r="F108" s="15"/>
      <c r="G108" s="42"/>
      <c r="H108" s="42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6" t="s">
        <v>97</v>
      </c>
      <c r="B109" s="15"/>
      <c r="C109" s="15"/>
      <c r="D109" s="15"/>
      <c r="E109" s="15"/>
      <c r="F109" s="15"/>
      <c r="G109" s="42"/>
      <c r="H109" s="42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3"/>
      <c r="H110" s="43"/>
    </row>
    <row r="111" spans="1:16" s="3" customFormat="1" ht="12.75" x14ac:dyDescent="0.2">
      <c r="G111" s="43"/>
      <c r="H111" s="43"/>
    </row>
    <row r="112" spans="1:16" s="3" customFormat="1" ht="12.75" x14ac:dyDescent="0.2">
      <c r="G112" s="43"/>
      <c r="H112" s="43"/>
    </row>
    <row r="113" spans="7:8" s="3" customFormat="1" ht="12.75" x14ac:dyDescent="0.2">
      <c r="G113" s="43"/>
      <c r="H113" s="43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5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6" t="s">
        <v>105</v>
      </c>
      <c r="E6" s="75"/>
      <c r="F6" s="75"/>
      <c r="G6" s="75"/>
    </row>
    <row r="7" spans="3:7" ht="15.75" thickBot="1" x14ac:dyDescent="0.3">
      <c r="C7" s="73"/>
      <c r="D7" s="47"/>
      <c r="E7" s="76"/>
      <c r="F7" s="76"/>
      <c r="G7" s="76"/>
    </row>
    <row r="8" spans="3:7" ht="26.25" thickBot="1" x14ac:dyDescent="0.3">
      <c r="C8" s="48" t="s">
        <v>109</v>
      </c>
      <c r="D8" s="50">
        <v>431939865</v>
      </c>
      <c r="E8" s="50">
        <v>230177136.13999999</v>
      </c>
      <c r="F8" s="50">
        <f>D8-E8</f>
        <v>201762728.86000001</v>
      </c>
      <c r="G8" s="51">
        <f>E8/D8</f>
        <v>0.53289162402270973</v>
      </c>
    </row>
    <row r="9" spans="3:7" ht="26.25" thickBot="1" x14ac:dyDescent="0.3">
      <c r="C9" s="48" t="s">
        <v>110</v>
      </c>
      <c r="D9" s="50">
        <v>74153232</v>
      </c>
      <c r="E9" s="50">
        <v>25393099.210000001</v>
      </c>
      <c r="F9" s="50">
        <f t="shared" ref="F9:F12" si="0">D9-E9</f>
        <v>48760132.789999999</v>
      </c>
      <c r="G9" s="51">
        <f>E9/D9</f>
        <v>0.34244089603538791</v>
      </c>
    </row>
    <row r="10" spans="3:7" ht="26.25" thickBot="1" x14ac:dyDescent="0.3">
      <c r="C10" s="48" t="s">
        <v>111</v>
      </c>
      <c r="D10" s="50">
        <v>19787832</v>
      </c>
      <c r="E10" s="50">
        <v>5697525.9400000004</v>
      </c>
      <c r="F10" s="50">
        <f t="shared" si="0"/>
        <v>14090306.059999999</v>
      </c>
      <c r="G10" s="51">
        <f>E10/D10</f>
        <v>0.2879307819067799</v>
      </c>
    </row>
    <row r="11" spans="3:7" ht="26.25" thickBot="1" x14ac:dyDescent="0.3">
      <c r="C11" s="48" t="s">
        <v>112</v>
      </c>
      <c r="D11" s="50">
        <v>6807570</v>
      </c>
      <c r="E11" s="50">
        <v>1367831.51</v>
      </c>
      <c r="F11" s="50">
        <f t="shared" si="0"/>
        <v>5439738.4900000002</v>
      </c>
      <c r="G11" s="51">
        <f>E11/D11</f>
        <v>0.20092801249197584</v>
      </c>
    </row>
    <row r="12" spans="3:7" ht="26.25" thickBot="1" x14ac:dyDescent="0.3">
      <c r="C12" s="48" t="s">
        <v>113</v>
      </c>
      <c r="D12" s="50">
        <v>24811501</v>
      </c>
      <c r="E12" s="50">
        <v>6197144.5700000003</v>
      </c>
      <c r="F12" s="50">
        <f t="shared" si="0"/>
        <v>18614356.43</v>
      </c>
      <c r="G12" s="51">
        <f>E12/D12</f>
        <v>0.24976903130528058</v>
      </c>
    </row>
    <row r="13" spans="3:7" x14ac:dyDescent="0.25">
      <c r="C13" s="52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2" t="s">
        <v>114</v>
      </c>
      <c r="D14" s="78"/>
      <c r="E14" s="78"/>
      <c r="F14" s="78"/>
      <c r="G14" s="81"/>
    </row>
    <row r="15" spans="3:7" ht="15.75" thickBot="1" x14ac:dyDescent="0.3">
      <c r="C15" s="53"/>
      <c r="D15" s="79"/>
      <c r="E15" s="79"/>
      <c r="F15" s="79"/>
      <c r="G15" s="81"/>
    </row>
    <row r="16" spans="3:7" x14ac:dyDescent="0.25">
      <c r="F16" s="49"/>
    </row>
    <row r="18" spans="3:3" ht="60" x14ac:dyDescent="0.25">
      <c r="C18" s="54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e13dc4f-122b-4d99-99b9-8e0078ca2828"/>
    <ds:schemaRef ds:uri="http://schemas.microsoft.com/office/2006/metadata/properties"/>
    <ds:schemaRef ds:uri="http://purl.org/dc/terms/"/>
    <ds:schemaRef ds:uri="http://schemas.microsoft.com/office/infopath/2007/PartnerControls"/>
    <ds:schemaRef ds:uri="28489dc2-50cf-493e-a704-cb1420394a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2024-10-09T14:05:17Z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