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3/Octubre/Ejecución Presupuestaria/"/>
    </mc:Choice>
  </mc:AlternateContent>
  <xr:revisionPtr revIDLastSave="3" documentId="8_{9EAC4C96-FB11-4E7F-B285-616E4274A8E3}" xr6:coauthVersionLast="47" xr6:coauthVersionMax="47" xr10:uidLastSave="{01AC3B73-73A8-46A2-90E4-1A60A61AB4B9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2" l="1"/>
  <c r="B26" i="2"/>
  <c r="M65" i="2"/>
  <c r="L46" i="2"/>
  <c r="L65" i="2"/>
  <c r="L26" i="2"/>
  <c r="L92" i="2" l="1"/>
  <c r="P10" i="2"/>
  <c r="J65" i="2"/>
  <c r="I65" i="2"/>
  <c r="J71" i="2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71" i="2"/>
  <c r="I71" i="2"/>
  <c r="K71" i="2"/>
  <c r="L71" i="2"/>
  <c r="M71" i="2"/>
  <c r="N71" i="2"/>
  <c r="O71" i="2"/>
  <c r="P30" i="2"/>
  <c r="H65" i="2"/>
  <c r="H15" i="2"/>
  <c r="P66" i="2"/>
  <c r="P67" i="2"/>
  <c r="K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P12" i="2"/>
  <c r="P11" i="2"/>
  <c r="B15" i="2"/>
  <c r="P63" i="2"/>
  <c r="P56" i="2"/>
  <c r="P39" i="2"/>
  <c r="P36" i="2"/>
  <c r="P29" i="2"/>
  <c r="P31" i="2"/>
  <c r="P32" i="2"/>
  <c r="P33" i="2"/>
  <c r="P34" i="2"/>
  <c r="P35" i="2"/>
  <c r="P28" i="2"/>
  <c r="P40" i="2"/>
  <c r="P41" i="2"/>
  <c r="P42" i="2"/>
  <c r="P43" i="2"/>
  <c r="P44" i="2"/>
  <c r="P45" i="2"/>
  <c r="P18" i="2"/>
  <c r="P19" i="2"/>
  <c r="P20" i="2"/>
  <c r="P21" i="2"/>
  <c r="P22" i="2"/>
  <c r="P23" i="2"/>
  <c r="P24" i="2"/>
  <c r="P25" i="2"/>
  <c r="P17" i="2"/>
  <c r="P13" i="2"/>
  <c r="P14" i="2"/>
  <c r="G65" i="2"/>
  <c r="G26" i="2"/>
  <c r="M92" i="2" l="1"/>
  <c r="P65" i="2"/>
  <c r="P71" i="2"/>
  <c r="N92" i="2"/>
  <c r="I92" i="2"/>
  <c r="H92" i="2"/>
  <c r="O92" i="2"/>
  <c r="K92" i="2"/>
  <c r="P46" i="2"/>
  <c r="P26" i="2"/>
  <c r="J92" i="2"/>
  <c r="G92" i="2"/>
  <c r="P37" i="2"/>
  <c r="P15" i="2"/>
  <c r="G71" i="2"/>
  <c r="D37" i="2"/>
  <c r="B37" i="2"/>
  <c r="B92" i="2" s="1"/>
  <c r="F92" i="2"/>
  <c r="E92" i="2"/>
  <c r="F37" i="2"/>
  <c r="G37" i="2"/>
  <c r="F26" i="2"/>
  <c r="F15" i="2"/>
  <c r="P92" i="2" l="1"/>
  <c r="E15" i="2"/>
  <c r="D15" i="2"/>
  <c r="E37" i="2"/>
  <c r="E26" i="2"/>
  <c r="D65" i="2"/>
  <c r="D26" i="2"/>
  <c r="C15" i="2"/>
  <c r="P64" i="2"/>
  <c r="D92" i="2" l="1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 l="1"/>
  <c r="C65" i="2"/>
  <c r="C37" i="2"/>
  <c r="C26" i="2"/>
  <c r="C92" i="2" l="1"/>
  <c r="P62" i="2"/>
  <c r="P60" i="2" l="1"/>
  <c r="P61" i="2"/>
  <c r="P59" i="2" l="1"/>
  <c r="P58" i="2" l="1"/>
  <c r="P57" i="2" l="1"/>
  <c r="P49" i="2" l="1"/>
</calcChain>
</file>

<file path=xl/sharedStrings.xml><?xml version="1.0" encoding="utf-8"?>
<sst xmlns="http://schemas.openxmlformats.org/spreadsheetml/2006/main" count="116" uniqueCount="106">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</sst>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164" fontId="7" fillId="0" borderId="0" xfId="0" applyNumberFormat="1" applyFont="1"/>
    <xf numFmtId="165" fontId="7" fillId="0" borderId="0" xfId="0" applyNumberFormat="1" applyFont="1"/>
    <xf numFmtId="164" fontId="7" fillId="0" borderId="0" xfId="1" applyFont="1"/>
    <xf numFmtId="0" fontId="6" fillId="0" borderId="0" xfId="0" applyFont="1" applyAlignment="1">
      <alignment horizontal="left" indent="2"/>
    </xf>
    <xf numFmtId="164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164" fontId="8" fillId="0" borderId="0" xfId="0" applyNumberFormat="1" applyFont="1"/>
    <xf numFmtId="164" fontId="9" fillId="0" borderId="0" xfId="0" applyNumberFormat="1" applyFont="1"/>
    <xf numFmtId="0" fontId="6" fillId="2" borderId="13" xfId="0" applyFont="1" applyFill="1" applyBorder="1" applyAlignment="1">
      <alignment vertical="center"/>
    </xf>
    <xf numFmtId="164" fontId="6" fillId="2" borderId="13" xfId="0" applyNumberFormat="1" applyFont="1" applyFill="1" applyBorder="1"/>
    <xf numFmtId="164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164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view="pageBreakPreview" topLeftCell="A57" zoomScaleNormal="100" zoomScaleSheetLayoutView="100" workbookViewId="0">
      <selection activeCell="D64" sqref="D64"/>
    </sheetView>
  </sheetViews>
  <sheetFormatPr baseColWidth="10" defaultColWidth="11.42578125" defaultRowHeight="15" x14ac:dyDescent="0.25"/>
  <cols>
    <col min="1" max="1" width="40.42578125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8" width="15.570312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3.28515625" hidden="1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ht="13.5" customHeight="1" x14ac:dyDescent="0.25">
      <c r="A2" s="45" t="s">
        <v>93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7" x14ac:dyDescent="0.25">
      <c r="A3" s="49">
        <v>2023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15.75" customHeight="1" x14ac:dyDescent="0.25">
      <c r="A4" s="45" t="s">
        <v>90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customHeight="1" x14ac:dyDescent="0.25">
      <c r="A5" s="41" t="s">
        <v>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25.5" customHeight="1" x14ac:dyDescent="0.25">
      <c r="A6" s="47" t="s">
        <v>65</v>
      </c>
      <c r="B6" s="48" t="s">
        <v>92</v>
      </c>
      <c r="C6" s="48" t="s">
        <v>91</v>
      </c>
      <c r="D6" s="42" t="s">
        <v>89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x14ac:dyDescent="0.25">
      <c r="A7" s="47"/>
      <c r="B7" s="48"/>
      <c r="C7" s="48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314318791</v>
      </c>
      <c r="C10" s="11"/>
      <c r="D10" s="12">
        <v>19690626.890000001</v>
      </c>
      <c r="E10" s="12">
        <v>26166357.109999999</v>
      </c>
      <c r="F10" s="10">
        <v>24163628.5</v>
      </c>
      <c r="G10" s="12">
        <v>32806698.129999999</v>
      </c>
      <c r="H10" s="10">
        <v>32214284.210000001</v>
      </c>
      <c r="I10" s="10">
        <v>30594930.48</v>
      </c>
      <c r="J10" s="10">
        <v>24192288.18</v>
      </c>
      <c r="K10" s="10">
        <v>25074599.719999999</v>
      </c>
      <c r="L10" s="10">
        <v>22822171.09</v>
      </c>
      <c r="M10" s="10">
        <v>21701160.390000001</v>
      </c>
      <c r="N10" s="10"/>
      <c r="O10" s="10"/>
      <c r="P10" s="10">
        <f>+SUM(D10:O10)</f>
        <v>259426744.69999999</v>
      </c>
    </row>
    <row r="11" spans="1:17" x14ac:dyDescent="0.25">
      <c r="A11" s="9" t="s">
        <v>3</v>
      </c>
      <c r="B11" s="10">
        <v>42326785</v>
      </c>
      <c r="C11" s="11"/>
      <c r="D11" s="12">
        <v>3165243.93</v>
      </c>
      <c r="E11" s="12">
        <v>3551219.94</v>
      </c>
      <c r="F11" s="10">
        <v>2691321.54</v>
      </c>
      <c r="G11" s="10">
        <v>2634250.73</v>
      </c>
      <c r="H11" s="10">
        <v>2338729.44</v>
      </c>
      <c r="I11" s="10">
        <v>3195770.81</v>
      </c>
      <c r="J11" s="10">
        <v>2888184.91</v>
      </c>
      <c r="K11" s="10">
        <v>2472968.4900000002</v>
      </c>
      <c r="L11" s="10">
        <v>3123517.87</v>
      </c>
      <c r="M11" s="10">
        <v>2972582.4</v>
      </c>
      <c r="N11" s="10"/>
      <c r="O11" s="10"/>
      <c r="P11" s="10">
        <f>+SUM(D11:O11)</f>
        <v>29033790.059999999</v>
      </c>
    </row>
    <row r="12" spans="1:17" x14ac:dyDescent="0.25">
      <c r="A12" s="9" t="s">
        <v>4</v>
      </c>
      <c r="B12" s="10">
        <v>3966674.66</v>
      </c>
      <c r="C12" s="11"/>
      <c r="D12" s="12">
        <v>119000</v>
      </c>
      <c r="E12" s="12">
        <v>0</v>
      </c>
      <c r="F12" s="10">
        <v>90000</v>
      </c>
      <c r="G12" s="10">
        <v>45000</v>
      </c>
      <c r="H12" s="10">
        <v>42000</v>
      </c>
      <c r="I12" s="10">
        <v>160068.66</v>
      </c>
      <c r="J12" s="10">
        <v>218000</v>
      </c>
      <c r="K12" s="10">
        <v>56800</v>
      </c>
      <c r="L12" s="10">
        <v>17860.349999999999</v>
      </c>
      <c r="M12" s="10">
        <v>295856.25</v>
      </c>
      <c r="N12" s="10"/>
      <c r="O12" s="10"/>
      <c r="P12" s="10">
        <f>+SUM(D12:O12)</f>
        <v>1044585.26</v>
      </c>
      <c r="Q12" s="1"/>
    </row>
    <row r="13" spans="1:17" x14ac:dyDescent="0.25">
      <c r="A13" s="9" t="s">
        <v>5</v>
      </c>
      <c r="B13" s="10">
        <v>93654530</v>
      </c>
      <c r="C13" s="11"/>
      <c r="D13" s="12">
        <v>4090240.98</v>
      </c>
      <c r="E13" s="12">
        <v>5339671.4400000004</v>
      </c>
      <c r="F13" s="10">
        <v>5603023.2000000002</v>
      </c>
      <c r="G13" s="10">
        <v>5661451.4800000004</v>
      </c>
      <c r="H13" s="10">
        <v>5712058.3600000003</v>
      </c>
      <c r="I13" s="10">
        <v>5786059.6399999997</v>
      </c>
      <c r="J13" s="10">
        <v>17153373.34</v>
      </c>
      <c r="K13" s="10">
        <v>25796313.68</v>
      </c>
      <c r="L13" s="10">
        <v>3101903.52</v>
      </c>
      <c r="M13" s="10">
        <v>3145569.98</v>
      </c>
      <c r="N13" s="10"/>
      <c r="O13" s="10"/>
      <c r="P13" s="10">
        <f t="shared" ref="P13:P14" si="0">+SUM(D13:O13)</f>
        <v>81389665.620000005</v>
      </c>
    </row>
    <row r="14" spans="1:17" x14ac:dyDescent="0.25">
      <c r="A14" s="9" t="s">
        <v>6</v>
      </c>
      <c r="B14" s="10">
        <v>31267834</v>
      </c>
      <c r="C14" s="11"/>
      <c r="D14" s="12">
        <v>2247081.44</v>
      </c>
      <c r="E14" s="12">
        <v>2195989.81</v>
      </c>
      <c r="F14" s="10">
        <v>2315258.2999999998</v>
      </c>
      <c r="G14" s="10">
        <v>2485112.75</v>
      </c>
      <c r="H14" s="10">
        <v>2493843.61</v>
      </c>
      <c r="I14" s="10">
        <v>2578214.7599999998</v>
      </c>
      <c r="J14" s="10">
        <v>2504142.4700000002</v>
      </c>
      <c r="K14" s="10">
        <v>2600747.7400000002</v>
      </c>
      <c r="L14" s="10">
        <v>2605461.42</v>
      </c>
      <c r="M14" s="10">
        <v>2621167.96</v>
      </c>
      <c r="N14" s="10"/>
      <c r="O14" s="10"/>
      <c r="P14" s="10">
        <f t="shared" si="0"/>
        <v>24647020.260000005</v>
      </c>
    </row>
    <row r="15" spans="1:17" x14ac:dyDescent="0.25">
      <c r="A15" s="13" t="s">
        <v>101</v>
      </c>
      <c r="B15" s="14">
        <f>+SUM(B10:B14)</f>
        <v>485534614.66000003</v>
      </c>
      <c r="C15" s="14">
        <f>+SUM(C10:C14)</f>
        <v>0</v>
      </c>
      <c r="D15" s="14">
        <f>SUM(D10:D14)</f>
        <v>29312193.240000002</v>
      </c>
      <c r="E15" s="14">
        <f>SUM(E10:E14)</f>
        <v>37253238.300000004</v>
      </c>
      <c r="F15" s="14">
        <f>SUM(F10:F14)</f>
        <v>34863231.539999999</v>
      </c>
      <c r="G15" s="14">
        <f>SUM(G10:G14)</f>
        <v>43632513.090000004</v>
      </c>
      <c r="H15" s="14">
        <f>SUM(H10:H14)</f>
        <v>42800915.619999997</v>
      </c>
      <c r="I15" s="14">
        <f t="shared" ref="I15:O15" si="1">SUM(I10:I14)</f>
        <v>42315044.349999994</v>
      </c>
      <c r="J15" s="14">
        <f t="shared" si="1"/>
        <v>46955988.899999999</v>
      </c>
      <c r="K15" s="14">
        <f t="shared" si="1"/>
        <v>56001429.630000003</v>
      </c>
      <c r="L15" s="14">
        <f t="shared" si="1"/>
        <v>31670914.25</v>
      </c>
      <c r="M15" s="14">
        <f t="shared" si="1"/>
        <v>30736336.98</v>
      </c>
      <c r="N15" s="14">
        <f t="shared" si="1"/>
        <v>0</v>
      </c>
      <c r="O15" s="14">
        <f t="shared" si="1"/>
        <v>0</v>
      </c>
      <c r="P15" s="14">
        <f>+SUM(D15:O15)</f>
        <v>395541805.90000004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9921540</v>
      </c>
      <c r="C17" s="11"/>
      <c r="D17" s="12">
        <v>590911.14</v>
      </c>
      <c r="E17" s="12">
        <v>471569.58</v>
      </c>
      <c r="F17" s="10">
        <v>516094.78</v>
      </c>
      <c r="G17" s="10">
        <v>450060.64</v>
      </c>
      <c r="H17" s="10">
        <v>908752.28</v>
      </c>
      <c r="I17" s="10">
        <v>683002.66</v>
      </c>
      <c r="J17" s="10">
        <v>952034.35</v>
      </c>
      <c r="K17" s="10">
        <v>648815.94999999995</v>
      </c>
      <c r="L17" s="10">
        <v>684738</v>
      </c>
      <c r="M17" s="10">
        <v>1154403.82</v>
      </c>
      <c r="N17" s="10"/>
      <c r="O17" s="10"/>
      <c r="P17" s="10">
        <f t="shared" ref="P17:P25" si="2">+SUM(D17:O17)</f>
        <v>7060383.2000000002</v>
      </c>
    </row>
    <row r="18" spans="1:16" x14ac:dyDescent="0.25">
      <c r="A18" s="9" t="s">
        <v>9</v>
      </c>
      <c r="B18" s="10">
        <v>16797089</v>
      </c>
      <c r="C18" s="11"/>
      <c r="D18" s="12">
        <v>275498</v>
      </c>
      <c r="E18" s="12">
        <v>191723.9</v>
      </c>
      <c r="F18" s="10">
        <v>276110.65000000002</v>
      </c>
      <c r="G18" s="10">
        <v>109000</v>
      </c>
      <c r="H18" s="10">
        <v>429380.01</v>
      </c>
      <c r="I18" s="10">
        <v>566985.16</v>
      </c>
      <c r="J18" s="10">
        <v>390648.59</v>
      </c>
      <c r="K18" s="10">
        <v>307985.14</v>
      </c>
      <c r="L18" s="10">
        <v>2355745.2599999998</v>
      </c>
      <c r="M18" s="10">
        <v>789410</v>
      </c>
      <c r="N18" s="10"/>
      <c r="O18" s="10"/>
      <c r="P18" s="10">
        <f t="shared" si="2"/>
        <v>5692486.71</v>
      </c>
    </row>
    <row r="19" spans="1:16" x14ac:dyDescent="0.25">
      <c r="A19" s="9" t="s">
        <v>10</v>
      </c>
      <c r="B19" s="10">
        <v>3441534.34</v>
      </c>
      <c r="C19" s="11"/>
      <c r="D19" s="12">
        <v>0</v>
      </c>
      <c r="E19" s="12">
        <v>0</v>
      </c>
      <c r="F19" s="10">
        <v>0</v>
      </c>
      <c r="G19" s="10">
        <v>0</v>
      </c>
      <c r="H19" s="10">
        <v>4500</v>
      </c>
      <c r="I19" s="10">
        <v>538124.14</v>
      </c>
      <c r="J19" s="10">
        <v>0</v>
      </c>
      <c r="K19" s="10">
        <v>196720.7</v>
      </c>
      <c r="L19" s="10">
        <v>0</v>
      </c>
      <c r="M19" s="10">
        <v>435477.22</v>
      </c>
      <c r="N19" s="10"/>
      <c r="O19" s="10"/>
      <c r="P19" s="10">
        <f t="shared" si="2"/>
        <v>1174822.06</v>
      </c>
    </row>
    <row r="20" spans="1:16" x14ac:dyDescent="0.25">
      <c r="A20" s="9" t="s">
        <v>11</v>
      </c>
      <c r="B20" s="10">
        <v>1693653</v>
      </c>
      <c r="C20" s="11"/>
      <c r="D20" s="12">
        <v>0</v>
      </c>
      <c r="E20" s="12">
        <v>37380</v>
      </c>
      <c r="F20" s="10">
        <v>60</v>
      </c>
      <c r="G20" s="10">
        <v>0</v>
      </c>
      <c r="H20" s="10">
        <v>1400</v>
      </c>
      <c r="I20" s="10">
        <v>4000</v>
      </c>
      <c r="J20" s="10">
        <v>0</v>
      </c>
      <c r="K20" s="10"/>
      <c r="L20" s="10">
        <v>40054.75</v>
      </c>
      <c r="M20" s="10">
        <v>113540</v>
      </c>
      <c r="N20" s="10"/>
      <c r="O20" s="10"/>
      <c r="P20" s="10">
        <f t="shared" si="2"/>
        <v>196434.75</v>
      </c>
    </row>
    <row r="21" spans="1:16" x14ac:dyDescent="0.25">
      <c r="A21" s="9" t="s">
        <v>12</v>
      </c>
      <c r="B21" s="10">
        <v>7457769</v>
      </c>
      <c r="C21" s="11"/>
      <c r="D21" s="12">
        <v>634663.89</v>
      </c>
      <c r="E21" s="12">
        <v>95433.68</v>
      </c>
      <c r="F21" s="10">
        <v>95433.68</v>
      </c>
      <c r="G21" s="10">
        <v>140876.07</v>
      </c>
      <c r="H21" s="10">
        <v>150868.57</v>
      </c>
      <c r="I21" s="10">
        <v>781742.11</v>
      </c>
      <c r="J21" s="10">
        <v>336385.27</v>
      </c>
      <c r="K21" s="10">
        <v>39400.199999999997</v>
      </c>
      <c r="L21" s="10">
        <v>601121.28000000003</v>
      </c>
      <c r="M21" s="10">
        <v>3574934.16</v>
      </c>
      <c r="N21" s="10"/>
      <c r="O21" s="10"/>
      <c r="P21" s="10">
        <f t="shared" si="2"/>
        <v>6450858.9100000001</v>
      </c>
    </row>
    <row r="22" spans="1:16" x14ac:dyDescent="0.25">
      <c r="A22" s="9" t="s">
        <v>13</v>
      </c>
      <c r="B22" s="10">
        <v>7957567</v>
      </c>
      <c r="C22" s="11"/>
      <c r="D22" s="12">
        <v>157416.71</v>
      </c>
      <c r="E22" s="12">
        <v>211994.05</v>
      </c>
      <c r="F22" s="10">
        <v>197473.71</v>
      </c>
      <c r="G22" s="10">
        <v>181503.71</v>
      </c>
      <c r="H22" s="10">
        <v>503065.4</v>
      </c>
      <c r="I22" s="10">
        <v>280774.21000000002</v>
      </c>
      <c r="J22" s="10">
        <v>538538.82999999996</v>
      </c>
      <c r="K22" s="10">
        <v>648599.59</v>
      </c>
      <c r="L22" s="10">
        <v>826961.2</v>
      </c>
      <c r="M22" s="10">
        <v>861654.42</v>
      </c>
      <c r="N22" s="10"/>
      <c r="O22" s="10"/>
      <c r="P22" s="10">
        <f t="shared" si="2"/>
        <v>4407981.83</v>
      </c>
    </row>
    <row r="23" spans="1:16" ht="36.75" x14ac:dyDescent="0.25">
      <c r="A23" s="16" t="s">
        <v>14</v>
      </c>
      <c r="B23" s="10">
        <v>8464306</v>
      </c>
      <c r="C23" s="11"/>
      <c r="D23" s="12">
        <v>21514.68</v>
      </c>
      <c r="E23" s="12">
        <v>104302.28</v>
      </c>
      <c r="F23" s="10">
        <v>32213.1</v>
      </c>
      <c r="G23" s="10">
        <v>1496495.56</v>
      </c>
      <c r="H23" s="10">
        <v>122382.3</v>
      </c>
      <c r="I23" s="10">
        <v>1363522.87</v>
      </c>
      <c r="J23" s="10">
        <v>618570.1</v>
      </c>
      <c r="K23" s="10">
        <v>1987519.42</v>
      </c>
      <c r="L23" s="10">
        <v>24933.4</v>
      </c>
      <c r="M23" s="10">
        <v>21132.9</v>
      </c>
      <c r="N23" s="10"/>
      <c r="O23" s="10"/>
      <c r="P23" s="10">
        <f t="shared" si="2"/>
        <v>5792586.6100000013</v>
      </c>
    </row>
    <row r="24" spans="1:16" x14ac:dyDescent="0.25">
      <c r="A24" s="9" t="s">
        <v>15</v>
      </c>
      <c r="B24" s="10">
        <v>57214121</v>
      </c>
      <c r="C24" s="11"/>
      <c r="D24" s="12">
        <v>1593985.25</v>
      </c>
      <c r="E24" s="12">
        <v>1720560.31</v>
      </c>
      <c r="F24" s="10">
        <v>396332.43</v>
      </c>
      <c r="G24" s="10">
        <v>1258926.73</v>
      </c>
      <c r="H24" s="10">
        <v>3181849.8</v>
      </c>
      <c r="I24" s="10">
        <v>2784368.2</v>
      </c>
      <c r="J24" s="10">
        <v>3860286.05</v>
      </c>
      <c r="K24" s="10">
        <v>2087310.34</v>
      </c>
      <c r="L24" s="10">
        <v>5906203.6600000001</v>
      </c>
      <c r="M24" s="10">
        <v>2426120.15</v>
      </c>
      <c r="N24" s="10"/>
      <c r="O24" s="10"/>
      <c r="P24" s="10">
        <f t="shared" si="2"/>
        <v>25215942.919999998</v>
      </c>
    </row>
    <row r="25" spans="1:16" x14ac:dyDescent="0.25">
      <c r="A25" s="9" t="s">
        <v>16</v>
      </c>
      <c r="B25" s="10">
        <v>5960000</v>
      </c>
      <c r="C25" s="11"/>
      <c r="D25" s="12">
        <v>203454.56</v>
      </c>
      <c r="E25" s="12">
        <v>209812.66</v>
      </c>
      <c r="F25" s="10">
        <v>312846.45</v>
      </c>
      <c r="G25" s="10">
        <v>220789.67</v>
      </c>
      <c r="H25" s="10">
        <v>127589.8</v>
      </c>
      <c r="I25" s="10">
        <v>676353.83</v>
      </c>
      <c r="J25" s="10">
        <v>261704.09</v>
      </c>
      <c r="K25" s="10">
        <v>332712.95</v>
      </c>
      <c r="L25" s="10">
        <v>210099.97</v>
      </c>
      <c r="M25" s="10">
        <v>203680.83</v>
      </c>
      <c r="N25" s="10"/>
      <c r="O25" s="10"/>
      <c r="P25" s="10">
        <f t="shared" si="2"/>
        <v>2759044.81</v>
      </c>
    </row>
    <row r="26" spans="1:16" x14ac:dyDescent="0.25">
      <c r="A26" s="13" t="s">
        <v>101</v>
      </c>
      <c r="B26" s="14">
        <f>+SUM(B17:B25)</f>
        <v>118907579.34</v>
      </c>
      <c r="C26" s="14">
        <f>+SUM(C17:C25)</f>
        <v>0</v>
      </c>
      <c r="D26" s="14">
        <f>SUM(D17:D25)</f>
        <v>3477444.23</v>
      </c>
      <c r="E26" s="14">
        <f>SUM(E17:E25)</f>
        <v>3042776.46</v>
      </c>
      <c r="F26" s="14">
        <f>SUM(F17:F25)</f>
        <v>1826564.8</v>
      </c>
      <c r="G26" s="14">
        <f>SUM(G17:G25)</f>
        <v>3857652.38</v>
      </c>
      <c r="H26" s="14">
        <f t="shared" ref="H26:O26" si="3">SUM(H17:H25)</f>
        <v>5429788.1599999992</v>
      </c>
      <c r="I26" s="14">
        <f t="shared" si="3"/>
        <v>7678873.1800000006</v>
      </c>
      <c r="J26" s="14">
        <f t="shared" si="3"/>
        <v>6958167.2799999993</v>
      </c>
      <c r="K26" s="14">
        <f t="shared" si="3"/>
        <v>6249064.29</v>
      </c>
      <c r="L26" s="14">
        <f>SUM(L17:L25)</f>
        <v>10649857.520000001</v>
      </c>
      <c r="M26" s="14">
        <f t="shared" si="3"/>
        <v>9580353.5</v>
      </c>
      <c r="N26" s="14">
        <f t="shared" si="3"/>
        <v>0</v>
      </c>
      <c r="O26" s="14">
        <f t="shared" si="3"/>
        <v>0</v>
      </c>
      <c r="P26" s="14">
        <f>+SUM(D26:O26)</f>
        <v>58750541.799999997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2962494</v>
      </c>
      <c r="C28" s="11"/>
      <c r="D28" s="12">
        <v>49080.44</v>
      </c>
      <c r="E28" s="12">
        <v>64184.66</v>
      </c>
      <c r="F28" s="10">
        <v>40248.9</v>
      </c>
      <c r="G28" s="10">
        <v>46025.59</v>
      </c>
      <c r="H28" s="10">
        <v>61349.32</v>
      </c>
      <c r="I28" s="10">
        <v>157367.41</v>
      </c>
      <c r="J28" s="10">
        <v>55917.599999999999</v>
      </c>
      <c r="K28" s="10">
        <v>50506.2</v>
      </c>
      <c r="L28" s="10">
        <v>67479.69</v>
      </c>
      <c r="M28" s="10">
        <v>64430.2</v>
      </c>
      <c r="N28" s="10"/>
      <c r="O28" s="10"/>
      <c r="P28" s="10">
        <f>+SUM(D28:O28)</f>
        <v>656590.01</v>
      </c>
    </row>
    <row r="29" spans="1:16" x14ac:dyDescent="0.25">
      <c r="A29" s="9" t="s">
        <v>19</v>
      </c>
      <c r="B29" s="10">
        <v>1406614</v>
      </c>
      <c r="C29" s="11"/>
      <c r="D29" s="12">
        <v>9738.4599999999991</v>
      </c>
      <c r="E29" s="12">
        <v>3790.32</v>
      </c>
      <c r="F29" s="10">
        <v>1602.44</v>
      </c>
      <c r="G29" s="10">
        <v>5576.99</v>
      </c>
      <c r="H29" s="10">
        <v>10813.79</v>
      </c>
      <c r="I29" s="10">
        <v>1189.4100000000001</v>
      </c>
      <c r="J29" s="10">
        <v>206313.17</v>
      </c>
      <c r="K29" s="10">
        <v>1611.19</v>
      </c>
      <c r="L29" s="10">
        <v>232820.1</v>
      </c>
      <c r="M29" s="10">
        <v>48290.81</v>
      </c>
      <c r="N29" s="10"/>
      <c r="O29" s="10"/>
      <c r="P29" s="10">
        <f t="shared" ref="P29:P35" si="4">+SUM(D29:O29)</f>
        <v>521746.68</v>
      </c>
    </row>
    <row r="30" spans="1:16" x14ac:dyDescent="0.25">
      <c r="A30" s="9" t="s">
        <v>20</v>
      </c>
      <c r="B30" s="10">
        <v>1599648</v>
      </c>
      <c r="C30" s="11"/>
      <c r="D30" s="12">
        <v>36052.85</v>
      </c>
      <c r="E30" s="12">
        <v>141795.97</v>
      </c>
      <c r="F30" s="10">
        <v>65354.1</v>
      </c>
      <c r="G30" s="10">
        <v>47784.56</v>
      </c>
      <c r="H30" s="10">
        <v>71626.720000000001</v>
      </c>
      <c r="I30" s="10">
        <v>59287.35</v>
      </c>
      <c r="J30" s="10">
        <v>52287.06</v>
      </c>
      <c r="K30" s="10">
        <v>72644.34</v>
      </c>
      <c r="L30" s="10">
        <v>86825.57</v>
      </c>
      <c r="M30" s="10">
        <v>174209.07</v>
      </c>
      <c r="N30" s="10"/>
      <c r="O30" s="10"/>
      <c r="P30" s="10">
        <f>+SUM(D30:O30)</f>
        <v>807867.59000000008</v>
      </c>
    </row>
    <row r="31" spans="1:16" x14ac:dyDescent="0.25">
      <c r="A31" s="9" t="s">
        <v>21</v>
      </c>
      <c r="B31" s="10">
        <v>878400</v>
      </c>
      <c r="C31" s="11"/>
      <c r="D31" s="12">
        <v>15611.4</v>
      </c>
      <c r="E31" s="12">
        <v>5369</v>
      </c>
      <c r="F31" s="10">
        <v>767</v>
      </c>
      <c r="G31" s="10">
        <v>767</v>
      </c>
      <c r="H31" s="10">
        <v>1534</v>
      </c>
      <c r="I31" s="10">
        <v>3198</v>
      </c>
      <c r="J31" s="10">
        <v>767</v>
      </c>
      <c r="K31" s="10">
        <v>46199.56</v>
      </c>
      <c r="L31" s="10">
        <v>1111.56</v>
      </c>
      <c r="M31" s="10">
        <v>1111.56</v>
      </c>
      <c r="N31" s="10"/>
      <c r="O31" s="10"/>
      <c r="P31" s="10">
        <f t="shared" si="4"/>
        <v>76436.079999999987</v>
      </c>
    </row>
    <row r="32" spans="1:16" x14ac:dyDescent="0.25">
      <c r="A32" s="9" t="s">
        <v>22</v>
      </c>
      <c r="B32" s="10">
        <v>650000</v>
      </c>
      <c r="C32" s="11"/>
      <c r="D32" s="12">
        <v>15452.97</v>
      </c>
      <c r="E32" s="12">
        <v>17520.79</v>
      </c>
      <c r="F32" s="10">
        <v>14861.94</v>
      </c>
      <c r="G32" s="10">
        <v>17722.21</v>
      </c>
      <c r="H32" s="10">
        <v>34369.18</v>
      </c>
      <c r="I32" s="10">
        <v>17075.34</v>
      </c>
      <c r="J32" s="10">
        <v>14216.27</v>
      </c>
      <c r="K32" s="10">
        <v>11691.14</v>
      </c>
      <c r="L32" s="10">
        <v>20377.849999999999</v>
      </c>
      <c r="M32" s="10">
        <v>40214.18</v>
      </c>
      <c r="N32" s="10"/>
      <c r="O32" s="10"/>
      <c r="P32" s="10">
        <f t="shared" si="4"/>
        <v>203501.86999999997</v>
      </c>
    </row>
    <row r="33" spans="1:16" x14ac:dyDescent="0.25">
      <c r="A33" s="9" t="s">
        <v>23</v>
      </c>
      <c r="B33" s="10">
        <v>430666</v>
      </c>
      <c r="C33" s="11"/>
      <c r="D33" s="12">
        <v>4265</v>
      </c>
      <c r="E33" s="12">
        <v>0</v>
      </c>
      <c r="F33" s="10">
        <v>487.93</v>
      </c>
      <c r="G33" s="10">
        <v>0</v>
      </c>
      <c r="H33" s="10">
        <v>5791.89</v>
      </c>
      <c r="I33" s="10">
        <v>1254.98</v>
      </c>
      <c r="J33" s="10">
        <v>27049.47</v>
      </c>
      <c r="K33" s="10">
        <v>0</v>
      </c>
      <c r="L33" s="10">
        <v>92749.75</v>
      </c>
      <c r="M33" s="10">
        <v>532.19000000000005</v>
      </c>
      <c r="N33" s="10"/>
      <c r="O33" s="10"/>
      <c r="P33" s="10">
        <f t="shared" si="4"/>
        <v>132131.21000000002</v>
      </c>
    </row>
    <row r="34" spans="1:16" x14ac:dyDescent="0.25">
      <c r="A34" s="9" t="s">
        <v>24</v>
      </c>
      <c r="B34" s="10">
        <v>10202687</v>
      </c>
      <c r="C34" s="11"/>
      <c r="D34" s="12">
        <v>435237.13</v>
      </c>
      <c r="E34" s="12">
        <v>611491.09</v>
      </c>
      <c r="F34" s="10">
        <v>932880.01</v>
      </c>
      <c r="G34" s="10">
        <v>535170.62</v>
      </c>
      <c r="H34" s="10">
        <v>537604.55000000005</v>
      </c>
      <c r="I34" s="10">
        <v>828141.43</v>
      </c>
      <c r="J34" s="10">
        <v>575750.98</v>
      </c>
      <c r="K34" s="10">
        <v>530553.5</v>
      </c>
      <c r="L34" s="10">
        <v>534673.5</v>
      </c>
      <c r="M34" s="10">
        <v>993740.15</v>
      </c>
      <c r="N34" s="10"/>
      <c r="O34" s="10"/>
      <c r="P34" s="10">
        <f t="shared" si="4"/>
        <v>6515242.9600000009</v>
      </c>
    </row>
    <row r="35" spans="1:16" ht="12" hidden="1" customHeight="1" x14ac:dyDescent="0.25">
      <c r="A35" s="9" t="s">
        <v>25</v>
      </c>
      <c r="B35" s="10">
        <v>0</v>
      </c>
      <c r="C35" s="11"/>
      <c r="D35" s="12"/>
      <c r="E35" s="1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f t="shared" si="4"/>
        <v>0</v>
      </c>
    </row>
    <row r="36" spans="1:16" x14ac:dyDescent="0.25">
      <c r="A36" s="9" t="s">
        <v>26</v>
      </c>
      <c r="B36" s="10">
        <v>7576495</v>
      </c>
      <c r="C36" s="11"/>
      <c r="D36" s="12">
        <v>60592.2</v>
      </c>
      <c r="E36" s="12">
        <v>142202.12</v>
      </c>
      <c r="F36" s="10">
        <v>305564.12</v>
      </c>
      <c r="G36" s="10">
        <v>34058.58</v>
      </c>
      <c r="H36" s="10">
        <v>161382.5</v>
      </c>
      <c r="I36" s="10">
        <v>84283.68</v>
      </c>
      <c r="J36" s="10">
        <v>287255.01</v>
      </c>
      <c r="K36" s="10">
        <v>349594.49</v>
      </c>
      <c r="L36" s="10">
        <v>24125.52</v>
      </c>
      <c r="M36" s="10">
        <v>1109002.49</v>
      </c>
      <c r="N36" s="10"/>
      <c r="O36" s="10"/>
      <c r="P36" s="10">
        <f>+SUM(D36:O36)</f>
        <v>2558060.71</v>
      </c>
    </row>
    <row r="37" spans="1:16" x14ac:dyDescent="0.25">
      <c r="A37" s="13" t="s">
        <v>101</v>
      </c>
      <c r="B37" s="14">
        <f>+SUM(B28:B36)</f>
        <v>25707004</v>
      </c>
      <c r="C37" s="14">
        <f>+SUM(C28:C36)</f>
        <v>0</v>
      </c>
      <c r="D37" s="14">
        <f>SUM(D28:D36)</f>
        <v>626030.44999999995</v>
      </c>
      <c r="E37" s="14">
        <f>SUM(E28:E36)</f>
        <v>986353.95</v>
      </c>
      <c r="F37" s="14">
        <f>SUM(F28:F36)</f>
        <v>1361766.44</v>
      </c>
      <c r="G37" s="14">
        <f>SUM(G28:G36)</f>
        <v>687105.54999999993</v>
      </c>
      <c r="H37" s="14">
        <f t="shared" ref="H37:O37" si="5">SUM(H28:H36)</f>
        <v>884471.95000000007</v>
      </c>
      <c r="I37" s="14">
        <f t="shared" si="5"/>
        <v>1151797.6000000001</v>
      </c>
      <c r="J37" s="14">
        <f t="shared" si="5"/>
        <v>1219556.56</v>
      </c>
      <c r="K37" s="14">
        <f t="shared" si="5"/>
        <v>1062800.42</v>
      </c>
      <c r="L37" s="14">
        <f t="shared" si="5"/>
        <v>1060163.54</v>
      </c>
      <c r="M37" s="14">
        <f t="shared" si="5"/>
        <v>2431530.6500000004</v>
      </c>
      <c r="N37" s="14">
        <f t="shared" si="5"/>
        <v>0</v>
      </c>
      <c r="O37" s="14">
        <f t="shared" si="5"/>
        <v>0</v>
      </c>
      <c r="P37" s="14">
        <f>+SUM(D37:O37)</f>
        <v>11471577.110000001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3625000</v>
      </c>
      <c r="C39" s="11"/>
      <c r="D39" s="12">
        <v>70000</v>
      </c>
      <c r="E39" s="12">
        <v>102885</v>
      </c>
      <c r="F39" s="10">
        <v>0</v>
      </c>
      <c r="G39" s="10">
        <v>0</v>
      </c>
      <c r="H39" s="10">
        <v>211904</v>
      </c>
      <c r="I39" s="10">
        <v>44160</v>
      </c>
      <c r="J39" s="10">
        <v>0</v>
      </c>
      <c r="K39" s="10">
        <v>211904</v>
      </c>
      <c r="L39" s="10">
        <v>39620</v>
      </c>
      <c r="M39" s="10">
        <v>0</v>
      </c>
      <c r="N39" s="10"/>
      <c r="O39" s="10"/>
      <c r="P39" s="10">
        <f>+SUM(D39:O39)</f>
        <v>680473</v>
      </c>
    </row>
    <row r="40" spans="1:16" x14ac:dyDescent="0.25">
      <c r="A40" s="9" t="s">
        <v>29</v>
      </c>
      <c r="B40" s="10">
        <v>0</v>
      </c>
      <c r="C40" s="11"/>
      <c r="D40" s="12">
        <v>36218.75</v>
      </c>
      <c r="E40" s="12"/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/>
      <c r="O40" s="10"/>
      <c r="P40" s="10">
        <f t="shared" ref="P40:P45" si="6">+SUM(D40:O40)</f>
        <v>36218.75</v>
      </c>
    </row>
    <row r="41" spans="1:16" hidden="1" x14ac:dyDescent="0.25">
      <c r="A41" s="9" t="s">
        <v>30</v>
      </c>
      <c r="B41" s="10">
        <v>0</v>
      </c>
      <c r="C41" s="11"/>
      <c r="D41" s="12">
        <v>0</v>
      </c>
      <c r="E41" s="12"/>
      <c r="F41" s="10">
        <v>0</v>
      </c>
      <c r="G41" s="10"/>
      <c r="H41" s="10"/>
      <c r="I41" s="10"/>
      <c r="J41" s="10"/>
      <c r="K41" s="10"/>
      <c r="L41" s="10"/>
      <c r="M41" s="10"/>
      <c r="N41" s="10"/>
      <c r="O41" s="10"/>
      <c r="P41" s="10">
        <f t="shared" si="6"/>
        <v>0</v>
      </c>
    </row>
    <row r="42" spans="1:16" hidden="1" x14ac:dyDescent="0.25">
      <c r="A42" s="9" t="s">
        <v>31</v>
      </c>
      <c r="B42" s="10">
        <v>0</v>
      </c>
      <c r="C42" s="11"/>
      <c r="D42" s="12">
        <v>0</v>
      </c>
      <c r="E42" s="12"/>
      <c r="F42" s="10"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>
        <f t="shared" si="6"/>
        <v>0</v>
      </c>
    </row>
    <row r="43" spans="1:16" hidden="1" x14ac:dyDescent="0.25">
      <c r="A43" s="9" t="s">
        <v>32</v>
      </c>
      <c r="B43" s="10">
        <v>0</v>
      </c>
      <c r="C43" s="11"/>
      <c r="D43" s="12">
        <v>0</v>
      </c>
      <c r="E43" s="12"/>
      <c r="F43" s="10"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>
        <f t="shared" si="6"/>
        <v>0</v>
      </c>
    </row>
    <row r="44" spans="1:16" x14ac:dyDescent="0.25">
      <c r="A44" s="9" t="s">
        <v>33</v>
      </c>
      <c r="B44" s="10">
        <v>2682570</v>
      </c>
      <c r="C44" s="11"/>
      <c r="D44" s="12">
        <v>0</v>
      </c>
      <c r="E44" s="12">
        <v>92508.75</v>
      </c>
      <c r="F44" s="10">
        <v>149613.75</v>
      </c>
      <c r="G44" s="10">
        <v>92780.42</v>
      </c>
      <c r="H44" s="10">
        <v>411280.42</v>
      </c>
      <c r="I44" s="10">
        <v>156480.42000000001</v>
      </c>
      <c r="J44" s="10">
        <v>156480.42000000001</v>
      </c>
      <c r="K44" s="10">
        <v>156480.42000000001</v>
      </c>
      <c r="L44" s="10">
        <v>156480.42000000001</v>
      </c>
      <c r="M44" s="10">
        <v>156480.42000000001</v>
      </c>
      <c r="N44" s="10"/>
      <c r="O44" s="10"/>
      <c r="P44" s="10">
        <f t="shared" si="6"/>
        <v>1528585.4399999997</v>
      </c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/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7"/>
      <c r="L45" s="18"/>
      <c r="M45" s="17"/>
      <c r="N45" s="10"/>
      <c r="O45" s="10"/>
      <c r="P45" s="10">
        <f t="shared" si="6"/>
        <v>0</v>
      </c>
    </row>
    <row r="46" spans="1:16" x14ac:dyDescent="0.25">
      <c r="A46" s="13" t="s">
        <v>101</v>
      </c>
      <c r="B46" s="14">
        <f>+SUM(B39:B45)</f>
        <v>6307570</v>
      </c>
      <c r="C46" s="14">
        <f t="shared" ref="C46:P46" si="7">+SUM(C39:C45)</f>
        <v>0</v>
      </c>
      <c r="D46" s="14">
        <f t="shared" si="7"/>
        <v>106218.75</v>
      </c>
      <c r="E46" s="14">
        <f t="shared" si="7"/>
        <v>195393.75</v>
      </c>
      <c r="F46" s="14">
        <f t="shared" si="7"/>
        <v>149613.75</v>
      </c>
      <c r="G46" s="14">
        <f t="shared" si="7"/>
        <v>92780.42</v>
      </c>
      <c r="H46" s="14">
        <f t="shared" si="7"/>
        <v>623184.41999999993</v>
      </c>
      <c r="I46" s="14">
        <f t="shared" si="7"/>
        <v>200640.42</v>
      </c>
      <c r="J46" s="14">
        <f t="shared" si="7"/>
        <v>156480.42000000001</v>
      </c>
      <c r="K46" s="14">
        <f t="shared" si="7"/>
        <v>368384.42000000004</v>
      </c>
      <c r="L46" s="14">
        <f>+SUM(L39:L45)</f>
        <v>196100.42</v>
      </c>
      <c r="M46" s="14">
        <f t="shared" si="7"/>
        <v>156480.42000000001</v>
      </c>
      <c r="N46" s="14">
        <f t="shared" si="7"/>
        <v>0</v>
      </c>
      <c r="O46" s="14">
        <f t="shared" si="7"/>
        <v>0</v>
      </c>
      <c r="P46" s="14">
        <f t="shared" si="7"/>
        <v>2245277.1899999995</v>
      </c>
    </row>
    <row r="47" spans="1:16" hidden="1" x14ac:dyDescent="0.25">
      <c r="A47" s="7" t="s">
        <v>35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idden="1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12"/>
      <c r="H48" s="12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hidden="1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12">
        <v>0</v>
      </c>
      <c r="H49" s="12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8">+D49+E49+F49+G49+H49+I49+J49+K49+L49+M49+N49+O49</f>
        <v>0</v>
      </c>
    </row>
    <row r="50" spans="1:16" hidden="1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12">
        <v>0</v>
      </c>
      <c r="H50" s="12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hidden="1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12">
        <v>0</v>
      </c>
      <c r="H51" s="12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hidden="1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hidden="1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12">
        <v>0</v>
      </c>
      <c r="H53" s="12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hidden="1" x14ac:dyDescent="0.25">
      <c r="A54" s="13" t="s">
        <v>101</v>
      </c>
      <c r="B54" s="12">
        <v>0</v>
      </c>
      <c r="C54" s="12"/>
      <c r="D54" s="12">
        <v>0</v>
      </c>
      <c r="E54" s="12">
        <v>0</v>
      </c>
      <c r="F54" s="14">
        <v>0</v>
      </c>
      <c r="G54" s="12">
        <v>0</v>
      </c>
      <c r="H54" s="12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39724104</v>
      </c>
      <c r="C56" s="11"/>
      <c r="D56" s="12">
        <v>385319.56</v>
      </c>
      <c r="E56" s="12">
        <v>0</v>
      </c>
      <c r="F56" s="10">
        <v>0</v>
      </c>
      <c r="G56" s="10">
        <v>0</v>
      </c>
      <c r="H56" s="10">
        <v>392521.95</v>
      </c>
      <c r="I56" s="10">
        <v>0</v>
      </c>
      <c r="J56" s="10">
        <v>3168890</v>
      </c>
      <c r="K56" s="14">
        <v>0</v>
      </c>
      <c r="L56" s="10">
        <v>241967.26</v>
      </c>
      <c r="M56" s="14">
        <v>0</v>
      </c>
      <c r="N56" s="10"/>
      <c r="O56" s="10"/>
      <c r="P56" s="10">
        <f t="shared" ref="P56" si="9">+SUM(D56:O56)</f>
        <v>4188698.7699999996</v>
      </c>
    </row>
    <row r="57" spans="1:16" x14ac:dyDescent="0.25">
      <c r="A57" s="9" t="s">
        <v>44</v>
      </c>
      <c r="B57" s="10">
        <v>3629009</v>
      </c>
      <c r="C57" s="11"/>
      <c r="D57" s="12">
        <v>0</v>
      </c>
      <c r="E57" s="12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0">
        <v>1366280.7</v>
      </c>
      <c r="M57" s="10">
        <v>1389675.99</v>
      </c>
      <c r="N57" s="10"/>
      <c r="O57" s="10"/>
      <c r="P57" s="10">
        <f t="shared" si="8"/>
        <v>2755956.69</v>
      </c>
    </row>
    <row r="58" spans="1:16" x14ac:dyDescent="0.25">
      <c r="A58" s="9" t="s">
        <v>45</v>
      </c>
      <c r="B58" s="10">
        <v>5200</v>
      </c>
      <c r="C58" s="11"/>
      <c r="D58" s="12"/>
      <c r="E58" s="12"/>
      <c r="F58" s="14"/>
      <c r="G58" s="10"/>
      <c r="H58" s="10"/>
      <c r="I58" s="10"/>
      <c r="J58" s="14"/>
      <c r="K58" s="14"/>
      <c r="L58" s="10"/>
      <c r="M58" s="10">
        <v>0</v>
      </c>
      <c r="N58" s="10"/>
      <c r="O58" s="10"/>
      <c r="P58" s="10">
        <f t="shared" si="8"/>
        <v>0</v>
      </c>
    </row>
    <row r="59" spans="1:16" x14ac:dyDescent="0.25">
      <c r="A59" s="9" t="s">
        <v>46</v>
      </c>
      <c r="B59" s="10">
        <v>208300</v>
      </c>
      <c r="C59" s="11"/>
      <c r="D59" s="12"/>
      <c r="E59" s="12"/>
      <c r="F59" s="14"/>
      <c r="G59" s="10"/>
      <c r="H59" s="10"/>
      <c r="I59" s="10"/>
      <c r="J59" s="14"/>
      <c r="K59" s="14"/>
      <c r="L59" s="10"/>
      <c r="M59" s="10">
        <v>0</v>
      </c>
      <c r="N59" s="10"/>
      <c r="O59" s="10"/>
      <c r="P59" s="10">
        <f t="shared" si="8"/>
        <v>0</v>
      </c>
    </row>
    <row r="60" spans="1:16" x14ac:dyDescent="0.25">
      <c r="A60" s="9" t="s">
        <v>47</v>
      </c>
      <c r="B60" s="10">
        <v>1682750</v>
      </c>
      <c r="C60" s="11"/>
      <c r="D60" s="12">
        <v>0</v>
      </c>
      <c r="E60" s="12">
        <v>0</v>
      </c>
      <c r="F60" s="14">
        <v>0</v>
      </c>
      <c r="G60" s="10">
        <v>0</v>
      </c>
      <c r="H60" s="10">
        <v>59000</v>
      </c>
      <c r="I60" s="10">
        <v>203000</v>
      </c>
      <c r="J60" s="14"/>
      <c r="K60" s="10">
        <v>588681.97</v>
      </c>
      <c r="L60" s="10">
        <v>207594.87</v>
      </c>
      <c r="M60" s="10">
        <v>0</v>
      </c>
      <c r="N60" s="10"/>
      <c r="O60" s="10"/>
      <c r="P60" s="10">
        <f>+D60+E60+F60+G60+H60+I60+J60+K60+L60+M60+N60+O60</f>
        <v>1058276.8399999999</v>
      </c>
    </row>
    <row r="61" spans="1:16" x14ac:dyDescent="0.25">
      <c r="A61" s="9" t="s">
        <v>48</v>
      </c>
      <c r="B61" s="10">
        <v>1196913</v>
      </c>
      <c r="C61" s="11"/>
      <c r="D61" s="12">
        <v>0</v>
      </c>
      <c r="E61" s="12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0"/>
      <c r="M61" s="10">
        <v>0</v>
      </c>
      <c r="N61" s="10"/>
      <c r="O61" s="10"/>
      <c r="P61" s="10">
        <f t="shared" si="8"/>
        <v>0</v>
      </c>
    </row>
    <row r="62" spans="1:16" hidden="1" x14ac:dyDescent="0.25">
      <c r="A62" s="9" t="s">
        <v>49</v>
      </c>
      <c r="B62" s="10" t="s">
        <v>94</v>
      </c>
      <c r="C62" s="11"/>
      <c r="D62" s="12">
        <v>0</v>
      </c>
      <c r="E62" s="12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0"/>
      <c r="M62" s="10">
        <v>0</v>
      </c>
      <c r="N62" s="10"/>
      <c r="O62" s="10"/>
      <c r="P62" s="10">
        <f t="shared" si="8"/>
        <v>0</v>
      </c>
    </row>
    <row r="63" spans="1:16" x14ac:dyDescent="0.25">
      <c r="A63" s="9" t="s">
        <v>50</v>
      </c>
      <c r="B63" s="10">
        <v>550000</v>
      </c>
      <c r="C63" s="11"/>
      <c r="D63" s="12">
        <v>0</v>
      </c>
      <c r="E63" s="12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0">
        <v>182174.3</v>
      </c>
      <c r="M63" s="10">
        <v>0</v>
      </c>
      <c r="N63" s="10"/>
      <c r="O63" s="10"/>
      <c r="P63" s="10">
        <f t="shared" ref="P63" si="10">+SUM(D63:O63)</f>
        <v>182174.3</v>
      </c>
    </row>
    <row r="64" spans="1:16" x14ac:dyDescent="0.25">
      <c r="A64" s="9" t="s">
        <v>51</v>
      </c>
      <c r="B64" s="10">
        <v>3075000</v>
      </c>
      <c r="C64" s="11"/>
      <c r="D64" s="12">
        <v>0</v>
      </c>
      <c r="E64" s="12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0"/>
      <c r="M64" s="10">
        <v>0</v>
      </c>
      <c r="N64" s="10"/>
      <c r="O64" s="14"/>
      <c r="P64" s="10">
        <f>+D64+E64+F64+G64+H64+I64+J64+K64+L64+M64+N64+O64</f>
        <v>0</v>
      </c>
    </row>
    <row r="65" spans="1:16" x14ac:dyDescent="0.25">
      <c r="A65" s="13" t="s">
        <v>101</v>
      </c>
      <c r="B65" s="14">
        <f>+SUM(B56:B64)</f>
        <v>50071276</v>
      </c>
      <c r="C65" s="14">
        <f>+SUM(C56:C64)</f>
        <v>0</v>
      </c>
      <c r="D65" s="14">
        <f>SUM(D56)</f>
        <v>385319.56</v>
      </c>
      <c r="E65" s="14">
        <v>0</v>
      </c>
      <c r="F65" s="14">
        <v>0</v>
      </c>
      <c r="G65" s="14">
        <f>SUM(G56:G63)</f>
        <v>0</v>
      </c>
      <c r="H65" s="14">
        <f>SUM(H56:H60)</f>
        <v>451521.95</v>
      </c>
      <c r="I65" s="14">
        <f>SUM(I56:I60)</f>
        <v>203000</v>
      </c>
      <c r="J65" s="14">
        <f>SUM(J56:J60)</f>
        <v>3168890</v>
      </c>
      <c r="K65" s="14">
        <f t="shared" ref="K65" si="11">SUM(K56:K63)</f>
        <v>588681.97</v>
      </c>
      <c r="L65" s="14">
        <f>SUM(L56:L63)</f>
        <v>1998017.1300000001</v>
      </c>
      <c r="M65" s="14">
        <f>SUM(M56:M63)</f>
        <v>1389675.99</v>
      </c>
      <c r="N65" s="14">
        <v>0</v>
      </c>
      <c r="O65" s="14">
        <f t="shared" ref="O65" si="12">SUM(O56:O63)</f>
        <v>0</v>
      </c>
      <c r="P65" s="14">
        <f>+SUM(D65:O65)</f>
        <v>8185106.5999999996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0">
        <f t="shared" ref="P66" si="13">+SUM(D66:O66)</f>
        <v>0</v>
      </c>
    </row>
    <row r="67" spans="1:16" x14ac:dyDescent="0.25">
      <c r="A67" s="9" t="s">
        <v>53</v>
      </c>
      <c r="B67" s="10">
        <v>28331598.100000001</v>
      </c>
      <c r="C67" s="11"/>
      <c r="D67" s="12">
        <v>0</v>
      </c>
      <c r="E67" s="12">
        <v>0</v>
      </c>
      <c r="F67" s="10">
        <v>0</v>
      </c>
      <c r="G67" s="10"/>
      <c r="H67" s="10">
        <v>0</v>
      </c>
      <c r="I67" s="10">
        <v>9848602.7300000004</v>
      </c>
      <c r="J67" s="14"/>
      <c r="K67" s="14"/>
      <c r="L67" s="10"/>
      <c r="M67" s="10"/>
      <c r="N67" s="10"/>
      <c r="O67" s="10"/>
      <c r="P67" s="10">
        <f t="shared" si="8"/>
        <v>9848602.7300000004</v>
      </c>
    </row>
    <row r="68" spans="1:16" hidden="1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8"/>
        <v>0</v>
      </c>
    </row>
    <row r="69" spans="1:16" hidden="1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8"/>
        <v>0</v>
      </c>
    </row>
    <row r="70" spans="1:16" ht="24.75" hidden="1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8"/>
        <v>0</v>
      </c>
    </row>
    <row r="71" spans="1:16" x14ac:dyDescent="0.25">
      <c r="A71" s="13" t="s">
        <v>101</v>
      </c>
      <c r="B71" s="14">
        <f>+SUM(B67:B69)</f>
        <v>28331598.100000001</v>
      </c>
      <c r="C71" s="14">
        <f>+SUM(C67:C69)</f>
        <v>0</v>
      </c>
      <c r="D71" s="14">
        <v>0</v>
      </c>
      <c r="E71" s="12">
        <v>0</v>
      </c>
      <c r="F71" s="14">
        <v>0</v>
      </c>
      <c r="G71" s="10">
        <f>SUM(G67)</f>
        <v>0</v>
      </c>
      <c r="H71" s="10"/>
      <c r="I71" s="14">
        <f>SUM(I67:I70)</f>
        <v>9848602.7300000004</v>
      </c>
      <c r="J71" s="14">
        <f>SUM(J67:J70)</f>
        <v>0</v>
      </c>
      <c r="K71" s="14">
        <f t="shared" ref="K71:O71" si="14">SUM(K67:K70)</f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+D71+E71+F71+G71+H71+I71+J71+K71+L71+M71+N71+O71</f>
        <v>9848602.7300000004</v>
      </c>
    </row>
    <row r="72" spans="1:16" hidden="1" x14ac:dyDescent="0.25">
      <c r="A72" s="7" t="s">
        <v>57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hidden="1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8"/>
        <v>0</v>
      </c>
    </row>
    <row r="74" spans="1:16" hidden="1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8"/>
        <v>0</v>
      </c>
    </row>
    <row r="75" spans="1:16" hidden="1" x14ac:dyDescent="0.25">
      <c r="A75" s="13" t="s">
        <v>101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hidden="1" x14ac:dyDescent="0.25">
      <c r="A76" s="7" t="s">
        <v>60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hidden="1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8"/>
        <v>0</v>
      </c>
    </row>
    <row r="78" spans="1:16" hidden="1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8"/>
        <v>0</v>
      </c>
    </row>
    <row r="79" spans="1:16" hidden="1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8"/>
        <v>0</v>
      </c>
    </row>
    <row r="80" spans="1:16" hidden="1" x14ac:dyDescent="0.25">
      <c r="A80" s="13" t="s">
        <v>101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hidden="1" x14ac:dyDescent="0.25">
      <c r="A81" s="5" t="s">
        <v>66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hidden="1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8"/>
        <v>0</v>
      </c>
    </row>
    <row r="83" spans="1:16" hidden="1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8"/>
        <v>0</v>
      </c>
    </row>
    <row r="84" spans="1:16" hidden="1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8"/>
        <v>0</v>
      </c>
    </row>
    <row r="85" spans="1:16" hidden="1" x14ac:dyDescent="0.25">
      <c r="A85" s="13" t="s">
        <v>101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hidden="1" x14ac:dyDescent="0.25">
      <c r="A86" s="7" t="s">
        <v>70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hidden="1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8"/>
        <v>0</v>
      </c>
    </row>
    <row r="88" spans="1:16" hidden="1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8"/>
        <v>0</v>
      </c>
    </row>
    <row r="89" spans="1:16" hidden="1" x14ac:dyDescent="0.25">
      <c r="A89" s="13" t="s">
        <v>101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hidden="1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8"/>
        <v>0</v>
      </c>
    </row>
    <row r="91" spans="1:16" hidden="1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15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714859642.10000002</v>
      </c>
      <c r="C92" s="20">
        <f t="shared" ref="C92:O92" si="16">+SUM(C15+C26+C37+C46+C54+C65+C71+C80+C86+C90)</f>
        <v>0</v>
      </c>
      <c r="D92" s="20">
        <f t="shared" si="16"/>
        <v>33907206.230000004</v>
      </c>
      <c r="E92" s="20">
        <f t="shared" si="16"/>
        <v>41477762.460000008</v>
      </c>
      <c r="F92" s="20">
        <f t="shared" si="16"/>
        <v>38201176.529999994</v>
      </c>
      <c r="G92" s="20">
        <f t="shared" si="16"/>
        <v>48270051.440000005</v>
      </c>
      <c r="H92" s="20">
        <f t="shared" si="16"/>
        <v>50189882.100000001</v>
      </c>
      <c r="I92" s="20">
        <f>+SUM(I15+I26+I37+I46+I54+I65+I71+I80+I86+I90)</f>
        <v>61397958.280000001</v>
      </c>
      <c r="J92" s="20">
        <f t="shared" si="16"/>
        <v>58459083.160000004</v>
      </c>
      <c r="K92" s="20">
        <f t="shared" si="16"/>
        <v>64270360.730000004</v>
      </c>
      <c r="L92" s="20">
        <f>+SUM(L15+L26+L37+L46+L54+L65+L71+L80+L86+L90)</f>
        <v>45575052.860000007</v>
      </c>
      <c r="M92" s="20">
        <f>+SUM(M15+M26+M37+M46+M54+M65+M71+M80+M86+M90)</f>
        <v>44294377.540000007</v>
      </c>
      <c r="N92" s="20">
        <f t="shared" si="16"/>
        <v>0</v>
      </c>
      <c r="O92" s="20">
        <f t="shared" si="16"/>
        <v>0</v>
      </c>
      <c r="P92" s="21">
        <f>+SUM(D92:O92)</f>
        <v>486042911.33000004</v>
      </c>
    </row>
    <row r="93" spans="1:16" x14ac:dyDescent="0.25">
      <c r="A93" s="15"/>
      <c r="B93" s="22"/>
      <c r="C93" s="15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99</v>
      </c>
      <c r="B97" s="51"/>
      <c r="C97" s="51"/>
      <c r="D97" s="51" t="s">
        <v>102</v>
      </c>
      <c r="E97" s="51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100</v>
      </c>
      <c r="B98" s="51"/>
      <c r="C98" s="51"/>
      <c r="D98" s="51" t="s">
        <v>95</v>
      </c>
      <c r="E98" s="51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 ht="48" x14ac:dyDescent="0.25">
      <c r="A102" s="25" t="s">
        <v>103</v>
      </c>
      <c r="B102" s="26"/>
      <c r="C102" s="27"/>
      <c r="D102" s="23"/>
      <c r="E102" s="23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 ht="36.75" x14ac:dyDescent="0.25">
      <c r="A104" s="31" t="s">
        <v>104</v>
      </c>
      <c r="B104" s="32"/>
      <c r="C104" s="33"/>
      <c r="D104" s="23"/>
      <c r="E104" s="23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38" t="s">
        <v>105</v>
      </c>
      <c r="B106" s="39"/>
      <c r="C106" s="40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96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97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98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/>
    <row r="111" spans="1:16" s="3" customFormat="1" ht="12.75" x14ac:dyDescent="0.2"/>
    <row r="112" spans="1:16" s="3" customFormat="1" ht="12.75" x14ac:dyDescent="0.2"/>
    <row r="113" s="3" customFormat="1" ht="12.75" x14ac:dyDescent="0.2"/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46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28489dc2-50cf-493e-a704-cb1420394a7d"/>
    <ds:schemaRef ds:uri="0e13dc4f-122b-4d99-99b9-8e0078ca2828"/>
  </ds:schemaRefs>
</ds:datastoreItem>
</file>

<file path=customXml/itemProps3.xml><?xml version="1.0" encoding="utf-8"?>
<ds:datastoreItem xmlns:ds="http://schemas.openxmlformats.org/officeDocument/2006/customXml" ds:itemID="{21A502E2-9EF5-4041-B8F1-E46567BDE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Estephany J. Nuñez</cp:lastModifiedBy>
  <cp:lastPrinted>2023-11-09T19:45:20Z</cp:lastPrinted>
  <dcterms:created xsi:type="dcterms:W3CDTF">2021-07-29T18:58:50Z</dcterms:created>
  <dcterms:modified xsi:type="dcterms:W3CDTF">2023-11-09T19:45:54Z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