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2023/Junio/Ejecución Presupuestaria/"/>
    </mc:Choice>
  </mc:AlternateContent>
  <xr:revisionPtr revIDLastSave="3" documentId="8_{15D59DB7-2F55-44C1-A4C2-6F7E8229A93E}" xr6:coauthVersionLast="47" xr6:coauthVersionMax="47" xr10:uidLastSave="{6B02F190-192C-471C-9643-A92DF98A9712}"/>
  <bookViews>
    <workbookView xWindow="-120" yWindow="-120" windowWidth="29040" windowHeight="15840" xr2:uid="{00000000-000D-0000-FFFF-FFFF00000000}"/>
  </bookViews>
  <sheets>
    <sheet name="P2 Presupuesto Aprobado-Ejec " sheetId="2" r:id="rId1"/>
  </sheets>
  <definedNames>
    <definedName name="_xlnm.Print_Area" localSheetId="0">'P2 Presupuesto Aprobado-Ejec '!$A$1:$P$113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2" l="1"/>
  <c r="D46" i="2"/>
  <c r="E46" i="2"/>
  <c r="F46" i="2"/>
  <c r="G46" i="2"/>
  <c r="H46" i="2"/>
  <c r="I46" i="2"/>
  <c r="J46" i="2"/>
  <c r="J92" i="2" s="1"/>
  <c r="K46" i="2"/>
  <c r="K92" i="2" s="1"/>
  <c r="L46" i="2"/>
  <c r="M46" i="2"/>
  <c r="N46" i="2"/>
  <c r="N92" i="2" s="1"/>
  <c r="O46" i="2"/>
  <c r="O92" i="2" s="1"/>
  <c r="P46" i="2"/>
  <c r="B46" i="2"/>
  <c r="B71" i="2"/>
  <c r="H92" i="2"/>
  <c r="L92" i="2"/>
  <c r="M92" i="2"/>
  <c r="I71" i="2"/>
  <c r="J71" i="2"/>
  <c r="K71" i="2"/>
  <c r="L71" i="2"/>
  <c r="M71" i="2"/>
  <c r="N71" i="2"/>
  <c r="O71" i="2"/>
  <c r="I65" i="2"/>
  <c r="P30" i="2"/>
  <c r="P10" i="2"/>
  <c r="B92" i="2"/>
  <c r="H65" i="2"/>
  <c r="H15" i="2"/>
  <c r="P66" i="2"/>
  <c r="P67" i="2"/>
  <c r="B65" i="2"/>
  <c r="K65" i="2"/>
  <c r="L65" i="2"/>
  <c r="O65" i="2"/>
  <c r="H37" i="2"/>
  <c r="I37" i="2"/>
  <c r="J37" i="2"/>
  <c r="K37" i="2"/>
  <c r="L37" i="2"/>
  <c r="M37" i="2"/>
  <c r="N37" i="2"/>
  <c r="O37" i="2"/>
  <c r="H26" i="2"/>
  <c r="I26" i="2"/>
  <c r="P26" i="2" s="1"/>
  <c r="J26" i="2"/>
  <c r="K26" i="2"/>
  <c r="L26" i="2"/>
  <c r="M26" i="2"/>
  <c r="N26" i="2"/>
  <c r="O26" i="2"/>
  <c r="I15" i="2"/>
  <c r="J15" i="2"/>
  <c r="K15" i="2"/>
  <c r="L15" i="2"/>
  <c r="M15" i="2"/>
  <c r="N15" i="2"/>
  <c r="O15" i="2"/>
  <c r="G15" i="2"/>
  <c r="P12" i="2"/>
  <c r="P11" i="2"/>
  <c r="B26" i="2"/>
  <c r="B15" i="2"/>
  <c r="D92" i="2"/>
  <c r="P63" i="2"/>
  <c r="P56" i="2"/>
  <c r="P39" i="2"/>
  <c r="P36" i="2"/>
  <c r="P29" i="2"/>
  <c r="P31" i="2"/>
  <c r="P32" i="2"/>
  <c r="P33" i="2"/>
  <c r="P34" i="2"/>
  <c r="P35" i="2"/>
  <c r="P28" i="2"/>
  <c r="P40" i="2"/>
  <c r="P41" i="2"/>
  <c r="P42" i="2"/>
  <c r="P43" i="2"/>
  <c r="P44" i="2"/>
  <c r="P45" i="2"/>
  <c r="P18" i="2"/>
  <c r="P19" i="2"/>
  <c r="P20" i="2"/>
  <c r="P21" i="2"/>
  <c r="P22" i="2"/>
  <c r="P23" i="2"/>
  <c r="P24" i="2"/>
  <c r="P25" i="2"/>
  <c r="P17" i="2"/>
  <c r="P13" i="2"/>
  <c r="P14" i="2"/>
  <c r="G65" i="2"/>
  <c r="G26" i="2"/>
  <c r="P65" i="2" l="1"/>
  <c r="I92" i="2"/>
  <c r="G92" i="2"/>
  <c r="P37" i="2"/>
  <c r="P15" i="2"/>
  <c r="G71" i="2"/>
  <c r="D37" i="2"/>
  <c r="B37" i="2"/>
  <c r="F92" i="2"/>
  <c r="E92" i="2"/>
  <c r="F37" i="2"/>
  <c r="G37" i="2"/>
  <c r="F26" i="2"/>
  <c r="F15" i="2"/>
  <c r="P92" i="2" l="1"/>
  <c r="E15" i="2"/>
  <c r="D15" i="2"/>
  <c r="E37" i="2"/>
  <c r="E26" i="2"/>
  <c r="D65" i="2"/>
  <c r="D26" i="2"/>
  <c r="C15" i="2"/>
  <c r="P71" i="2"/>
  <c r="P64" i="2"/>
  <c r="P68" i="2" l="1"/>
  <c r="P69" i="2"/>
  <c r="P70" i="2"/>
  <c r="P72" i="2"/>
  <c r="P73" i="2"/>
  <c r="P74" i="2"/>
  <c r="P80" i="2"/>
  <c r="P77" i="2"/>
  <c r="P78" i="2"/>
  <c r="P79" i="2"/>
  <c r="P85" i="2"/>
  <c r="P82" i="2"/>
  <c r="P83" i="2"/>
  <c r="P84" i="2"/>
  <c r="P89" i="2"/>
  <c r="P87" i="2"/>
  <c r="P88" i="2"/>
  <c r="P90" i="2"/>
  <c r="P91" i="2"/>
  <c r="C71" i="2" l="1"/>
  <c r="C65" i="2"/>
  <c r="C37" i="2"/>
  <c r="C26" i="2"/>
  <c r="C92" i="2" l="1"/>
  <c r="P62" i="2"/>
  <c r="P60" i="2" l="1"/>
  <c r="P61" i="2"/>
  <c r="P59" i="2" l="1"/>
  <c r="P58" i="2" l="1"/>
  <c r="P57" i="2" l="1"/>
  <c r="P49" i="2" l="1"/>
</calcChain>
</file>

<file path=xl/sharedStrings.xml><?xml version="1.0" encoding="utf-8"?>
<sst xmlns="http://schemas.openxmlformats.org/spreadsheetml/2006/main" count="119" uniqueCount="106">
  <si>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</si>
  <si>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</si>
  <si>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</si>
  <si>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</si>
  <si>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</si>
  <si>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</si>
  <si>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</si>
  <si>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</si>
  <si>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</si>
  <si>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</si>
  <si>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</si>
  <si>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</si>
  <si>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</si>
  <si>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</si>
  <si>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</si>
  <si>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</si>
  <si>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</si>
  <si>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</si>
  <si>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</si>
  <si>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</si>
  <si>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</si>
  <si>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</si>
  <si>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</si>
  <si>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</si>
  <si>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</si>
  <si>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</si>
  <si>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</si>
  <si>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</si>
  <si>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</si>
  <si>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</si>
  <si>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</si>
  <si>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</si>
  <si>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</si>
  <si>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</si>
  <si>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</si>
  <si>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</si>
  <si>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</si>
  <si>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</si>
  <si>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</si>
  <si>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</si>
  <si>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</si>
  <si>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</si>
  <si>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</si>
  <si>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</si>
  <si>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</si>
  <si>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</si>
  <si>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</si>
  <si>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</si>
  <si>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</si>
  <si>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</si>
  <si>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</si>
  <si>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</si>
  <si>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</si>
  <si>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</si>
  <si>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</si>
  <si>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</si>
  <si>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</si>
  <si>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</si>
  <si>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</si>
  <si>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</si>
  <si>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</si>
  <si>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</si>
  <si>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</si>
  <si>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</si>
  <si>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</si>
  <si>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</si>
  <si>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</si>
  <si>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</si>
  <si>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</si>
  <si>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</si>
  <si>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</si>
  <si>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</si>
  <si>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</si>
  <si>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</si>
  <si>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</si>
  <si>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</si>
  <si>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</si>
  <si>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</si>
  <si>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</si>
  <si>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</si>
  <si>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</si>
  <si>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</si>
  <si>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</si>
  <si>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</si>
  <si>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</si>
  <si>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</si>
  <si>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</si>
  <si>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</si>
  <si>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</si>
  <si>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</si>
  <si>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</si>
  <si>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</si>
  <si>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</si>
  <si>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</si>
  <si>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                            -   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</si>
  <si>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</si>
  <si>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</si>
  <si>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</si>
  <si>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</si>
  <si>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r>
      <rPr>
        <b/>
        <sz val="10"/>
        <color theme="1"/>
        <rFont val="Arial"/>
        <family val="2"/>
      </rPr>
      <t>1. Presupuesto Aprobado:</t>
    </r>
    <r>
      <rPr>
        <sz val="10"/>
        <color theme="1"/>
        <rFont val="Arial"/>
        <family val="2"/>
      </rPr>
      <t xml:space="preserve"> Se refiere al presupuesto aprobado el Consejo de la Seguridad Social y la Dirección General de Presupuesto mediante la Ley de Presupuesto General del Estado.</t>
    </r>
  </si>
  <si>
    <r>
      <rPr>
        <b/>
        <sz val="10"/>
        <color theme="1"/>
        <rFont val="Arial"/>
        <family val="2"/>
      </rPr>
      <t xml:space="preserve">2. Presupuesto Modificado: </t>
    </r>
    <r>
      <rPr>
        <sz val="10"/>
        <color theme="1"/>
        <rFont val="Arial"/>
        <family val="2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</si>
  <si>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Arial"/>
        <family val="2"/>
      </rPr>
      <t xml:space="preserve">3.Presupuesto Devengado: </t>
    </r>
    <r>
      <rPr>
        <sz val="10"/>
        <color theme="1"/>
        <rFont val="Arial"/>
        <family val="2"/>
      </rPr>
      <t>Se refiere al reconocimiento de las obligaciones a terceros generado por la recepción de Bienes y Servicios.</t>
    </r>
  </si>
  <si>
    <t>Amaury Féliz Flores</t>
  </si>
  <si>
    <t>Director Administrativo y Financiero</t>
  </si>
  <si>
    <t>TOTAL</t>
  </si>
  <si>
    <t>Francisco A. 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</si>
</sst>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5" fontId="0" fillId="0" borderId="0" xfId="0" applyNumberFormat="1"/>
    <xf numFmtId="0" fontId="0" fillId="0" borderId="3" xfId="0" applyBorder="1"/>
    <xf numFmtId="164" fontId="0" fillId="0" borderId="0" xfId="1" applyFont="1"/>
    <xf numFmtId="164" fontId="0" fillId="0" borderId="0" xfId="0" applyNumberFormat="1"/>
    <xf numFmtId="164" fontId="2" fillId="0" borderId="0" xfId="0" applyNumberFormat="1" applyFont="1"/>
    <xf numFmtId="0" fontId="2" fillId="0" borderId="0" xfId="0" applyFont="1"/>
    <xf numFmtId="3" fontId="0" fillId="0" borderId="0" xfId="0" applyNumberForma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164" fontId="1" fillId="0" borderId="0" xfId="1" applyFont="1"/>
    <xf numFmtId="0" fontId="2" fillId="3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vertical="center"/>
    </xf>
    <xf numFmtId="164" fontId="2" fillId="2" borderId="13" xfId="0" applyNumberFormat="1" applyFont="1" applyFill="1" applyBorder="1"/>
    <xf numFmtId="0" fontId="4" fillId="0" borderId="0" xfId="0" applyFont="1" applyAlignment="1">
      <alignment horizontal="center" vertical="center"/>
    </xf>
    <xf numFmtId="0" fontId="10" fillId="3" borderId="0" xfId="0" applyFont="1" applyFill="1"/>
    <xf numFmtId="164" fontId="11" fillId="0" borderId="0" xfId="0" applyNumberFormat="1" applyFont="1"/>
    <xf numFmtId="164" fontId="12" fillId="0" borderId="0" xfId="0" applyNumberFormat="1" applyFont="1"/>
    <xf numFmtId="0" fontId="2" fillId="0" borderId="0" xfId="0" applyFont="1" applyAlignment="1">
      <alignment horizontal="left" indent="2"/>
    </xf>
    <xf numFmtId="164" fontId="2" fillId="0" borderId="13" xfId="0" applyNumberFormat="1" applyFont="1" applyBorder="1"/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top" wrapText="1" readingOrder="1"/>
    </xf>
    <xf numFmtId="0" fontId="2" fillId="3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top" readingOrder="1"/>
    </xf>
    <xf numFmtId="0" fontId="8" fillId="0" borderId="0" xfId="0" applyFont="1" applyAlignment="1">
      <alignment horizontal="center" vertical="top" readingOrder="1"/>
    </xf>
    <xf numFmtId="0" fontId="2" fillId="2" borderId="13" xfId="0" applyFont="1" applyFill="1" applyBorder="1" applyAlignment="1">
      <alignment horizontal="left" vertical="center"/>
    </xf>
    <xf numFmtId="164" fontId="2" fillId="2" borderId="13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top" readingOrder="1"/>
    </xf>
    <xf numFmtId="0" fontId="9" fillId="0" borderId="0" xfId="0" applyFont="1" applyAlignment="1">
      <alignment horizontal="center" vertical="top" readingOrder="1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2181224</xdr:colOff>
      <xdr:row>4</xdr:row>
      <xdr:rowOff>57150</xdr:rowOff>
    </xdr:to>
    <xdr:pic>
      <xdr:nvPicPr>
        <xdr:cNvPr id="4" name="Imagen 3" descr="sipen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2114549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3"/>
  <sheetViews>
    <sheetView showGridLines="0" tabSelected="1" view="pageBreakPreview" topLeftCell="A34" zoomScale="85" zoomScaleNormal="100" zoomScaleSheetLayoutView="85" workbookViewId="0">
      <selection activeCell="I60" sqref="I60"/>
    </sheetView>
  </sheetViews>
  <sheetFormatPr baseColWidth="10" defaultColWidth="11.42578125" defaultRowHeight="15" x14ac:dyDescent="0.25"/>
  <cols>
    <col min="1" max="1" width="67.28515625" customWidth="1"/>
    <col min="2" max="2" width="37.5703125" customWidth="1"/>
    <col min="3" max="3" width="30.140625" hidden="1" customWidth="1"/>
    <col min="4" max="4" width="16.7109375" customWidth="1"/>
    <col min="5" max="5" width="15.85546875" customWidth="1"/>
    <col min="6" max="8" width="15.5703125" customWidth="1"/>
    <col min="9" max="9" width="14.140625" bestFit="1" customWidth="1"/>
    <col min="10" max="10" width="7.42578125" hidden="1" customWidth="1"/>
    <col min="11" max="11" width="10.28515625" hidden="1" customWidth="1"/>
    <col min="12" max="12" width="14.5703125" hidden="1" customWidth="1"/>
    <col min="13" max="13" width="11" hidden="1" customWidth="1"/>
    <col min="14" max="14" width="14.28515625" hidden="1" customWidth="1"/>
    <col min="15" max="15" width="13" hidden="1" customWidth="1"/>
    <col min="16" max="16" width="21.85546875" bestFit="1" customWidth="1"/>
  </cols>
  <sheetData>
    <row r="1" spans="1:17" ht="28.5" customHeight="1" x14ac:dyDescent="0.25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7" ht="21" customHeight="1" x14ac:dyDescent="0.25">
      <c r="A2" s="38" t="s">
        <v>93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7" ht="15.75" x14ac:dyDescent="0.25">
      <c r="A3" s="42">
        <v>2023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7" ht="15.75" customHeight="1" x14ac:dyDescent="0.25">
      <c r="A4" s="44" t="s">
        <v>90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7" ht="15.75" customHeight="1" x14ac:dyDescent="0.25">
      <c r="A5" s="34" t="s">
        <v>75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7" ht="25.5" customHeight="1" x14ac:dyDescent="0.25">
      <c r="A6" s="40" t="s">
        <v>65</v>
      </c>
      <c r="B6" s="41" t="s">
        <v>92</v>
      </c>
      <c r="C6" s="41" t="s">
        <v>91</v>
      </c>
      <c r="D6" s="35" t="s">
        <v>89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7" x14ac:dyDescent="0.25">
      <c r="A7" s="40"/>
      <c r="B7" s="41"/>
      <c r="C7" s="41"/>
      <c r="D7" s="16" t="s">
        <v>77</v>
      </c>
      <c r="E7" s="16" t="s">
        <v>78</v>
      </c>
      <c r="F7" s="16" t="s">
        <v>79</v>
      </c>
      <c r="G7" s="16" t="s">
        <v>80</v>
      </c>
      <c r="H7" s="16" t="s">
        <v>81</v>
      </c>
      <c r="I7" s="16" t="s">
        <v>82</v>
      </c>
      <c r="J7" s="16" t="s">
        <v>83</v>
      </c>
      <c r="K7" s="16" t="s">
        <v>84</v>
      </c>
      <c r="L7" s="16" t="s">
        <v>85</v>
      </c>
      <c r="M7" s="16" t="s">
        <v>86</v>
      </c>
      <c r="N7" s="16" t="s">
        <v>87</v>
      </c>
      <c r="O7" s="16" t="s">
        <v>88</v>
      </c>
      <c r="P7" s="16" t="s">
        <v>76</v>
      </c>
    </row>
    <row r="8" spans="1:17" x14ac:dyDescent="0.25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7" s="10" customFormat="1" x14ac:dyDescent="0.25">
      <c r="A9" s="3" t="s">
        <v>1</v>
      </c>
    </row>
    <row r="10" spans="1:17" x14ac:dyDescent="0.25">
      <c r="A10" s="4" t="s">
        <v>2</v>
      </c>
      <c r="B10" s="8">
        <v>297706791</v>
      </c>
      <c r="C10" s="5"/>
      <c r="D10" s="7">
        <v>19690626.890000001</v>
      </c>
      <c r="E10" s="7">
        <v>26166357.109999999</v>
      </c>
      <c r="F10" s="8">
        <v>24163628.5</v>
      </c>
      <c r="G10" s="15">
        <v>32806698.129999999</v>
      </c>
      <c r="H10" s="8">
        <v>32214284.210000001</v>
      </c>
      <c r="I10" s="8">
        <v>30594930.48</v>
      </c>
      <c r="J10" s="8"/>
      <c r="K10" s="8"/>
      <c r="L10" s="8"/>
      <c r="M10" s="8"/>
      <c r="N10" s="8"/>
      <c r="O10" s="8"/>
      <c r="P10" s="8">
        <f>+SUM(D10:O10)</f>
        <v>165636525.31999999</v>
      </c>
    </row>
    <row r="11" spans="1:17" x14ac:dyDescent="0.25">
      <c r="A11" s="4" t="s">
        <v>3</v>
      </c>
      <c r="B11" s="8">
        <v>42719385</v>
      </c>
      <c r="C11" s="5"/>
      <c r="D11" s="7">
        <v>3165243.93</v>
      </c>
      <c r="E11" s="7">
        <v>3551219.94</v>
      </c>
      <c r="F11" s="8">
        <v>2691321.54</v>
      </c>
      <c r="G11" s="8">
        <v>2634250.73</v>
      </c>
      <c r="H11" s="8">
        <v>2338729.44</v>
      </c>
      <c r="I11" s="8">
        <v>3195770.81</v>
      </c>
      <c r="J11" s="8"/>
      <c r="K11" s="8"/>
      <c r="L11" s="8"/>
      <c r="M11" s="8"/>
      <c r="N11" s="8"/>
      <c r="O11" s="8"/>
      <c r="P11" s="8">
        <f>+SUM(D11:O11)</f>
        <v>17576536.390000001</v>
      </c>
    </row>
    <row r="12" spans="1:17" x14ac:dyDescent="0.25">
      <c r="A12" s="4" t="s">
        <v>4</v>
      </c>
      <c r="B12" s="8">
        <v>4028597</v>
      </c>
      <c r="C12" s="5"/>
      <c r="D12" s="7">
        <v>119000</v>
      </c>
      <c r="E12" s="7">
        <v>0</v>
      </c>
      <c r="F12" s="8">
        <v>90000</v>
      </c>
      <c r="G12" s="8">
        <v>45000</v>
      </c>
      <c r="H12" s="8">
        <v>42000</v>
      </c>
      <c r="I12" s="8">
        <v>160068.66</v>
      </c>
      <c r="J12" s="8"/>
      <c r="K12" s="8"/>
      <c r="L12" s="8"/>
      <c r="M12" s="8"/>
      <c r="N12" s="8"/>
      <c r="O12" s="8"/>
      <c r="P12" s="8">
        <f>+SUM(D12:O12)</f>
        <v>456068.66000000003</v>
      </c>
      <c r="Q12" s="6"/>
    </row>
    <row r="13" spans="1:17" x14ac:dyDescent="0.25">
      <c r="A13" s="4" t="s">
        <v>5</v>
      </c>
      <c r="B13" s="8">
        <v>100201430</v>
      </c>
      <c r="C13" s="5"/>
      <c r="D13" s="7">
        <v>4090240.98</v>
      </c>
      <c r="E13" s="7">
        <v>5339671.4400000004</v>
      </c>
      <c r="F13" s="8">
        <v>5603023.2000000002</v>
      </c>
      <c r="G13" s="8">
        <v>5661451.4800000004</v>
      </c>
      <c r="H13" s="8">
        <v>5712058.3600000003</v>
      </c>
      <c r="I13" s="8">
        <v>5786059.6399999997</v>
      </c>
      <c r="J13" s="8"/>
      <c r="K13" s="8"/>
      <c r="L13" s="8"/>
      <c r="M13" s="8"/>
      <c r="N13" s="8"/>
      <c r="O13" s="8"/>
      <c r="P13" s="8">
        <f t="shared" ref="P13:P14" si="0">+SUM(D13:O13)</f>
        <v>32192505.100000001</v>
      </c>
    </row>
    <row r="14" spans="1:17" x14ac:dyDescent="0.25">
      <c r="A14" s="4" t="s">
        <v>6</v>
      </c>
      <c r="B14" s="8">
        <v>31187834</v>
      </c>
      <c r="C14" s="5"/>
      <c r="D14" s="7">
        <v>2247081.44</v>
      </c>
      <c r="E14" s="7">
        <v>2195989.81</v>
      </c>
      <c r="F14" s="8">
        <v>2315258.2999999998</v>
      </c>
      <c r="G14" s="8">
        <v>2485112.75</v>
      </c>
      <c r="H14" s="8">
        <v>2493843.61</v>
      </c>
      <c r="I14" s="8">
        <v>2578214.7599999998</v>
      </c>
      <c r="J14" s="8"/>
      <c r="K14" s="8"/>
      <c r="L14" s="8"/>
      <c r="M14" s="8"/>
      <c r="N14" s="8"/>
      <c r="O14" s="8"/>
      <c r="P14" s="8">
        <f t="shared" si="0"/>
        <v>14315500.67</v>
      </c>
    </row>
    <row r="15" spans="1:17" x14ac:dyDescent="0.25">
      <c r="A15" s="23" t="s">
        <v>104</v>
      </c>
      <c r="B15" s="9">
        <f>+SUM(B10:B14)</f>
        <v>475844037</v>
      </c>
      <c r="C15" s="9">
        <f>+SUM(C10:C14)</f>
        <v>0</v>
      </c>
      <c r="D15" s="9">
        <f>SUM(D10:D14)</f>
        <v>29312193.240000002</v>
      </c>
      <c r="E15" s="9">
        <f>SUM(E10:E14)</f>
        <v>37253238.300000004</v>
      </c>
      <c r="F15" s="9">
        <f>SUM(F10:F14)</f>
        <v>34863231.539999999</v>
      </c>
      <c r="G15" s="9">
        <f>SUM(G10:G14)</f>
        <v>43632513.090000004</v>
      </c>
      <c r="H15" s="9">
        <f>SUM(H10:H14)</f>
        <v>42800915.619999997</v>
      </c>
      <c r="I15" s="9">
        <f t="shared" ref="I15:O15" si="1">SUM(I10:I14)</f>
        <v>42315044.349999994</v>
      </c>
      <c r="J15" s="9">
        <f t="shared" si="1"/>
        <v>0</v>
      </c>
      <c r="K15" s="9">
        <f t="shared" si="1"/>
        <v>0</v>
      </c>
      <c r="L15" s="9">
        <f t="shared" si="1"/>
        <v>0</v>
      </c>
      <c r="M15" s="9">
        <f t="shared" si="1"/>
        <v>0</v>
      </c>
      <c r="N15" s="9">
        <f t="shared" si="1"/>
        <v>0</v>
      </c>
      <c r="O15" s="9">
        <f t="shared" si="1"/>
        <v>0</v>
      </c>
      <c r="P15" s="9">
        <f>+SUM(D15:O15)</f>
        <v>230177136.14000002</v>
      </c>
    </row>
    <row r="16" spans="1:17" x14ac:dyDescent="0.25">
      <c r="A16" s="3" t="s">
        <v>7</v>
      </c>
    </row>
    <row r="17" spans="1:16" x14ac:dyDescent="0.25">
      <c r="A17" s="4" t="s">
        <v>8</v>
      </c>
      <c r="B17" s="8">
        <v>9819040</v>
      </c>
      <c r="C17" s="5"/>
      <c r="D17" s="7">
        <v>590911.14</v>
      </c>
      <c r="E17" s="7">
        <v>471569.58</v>
      </c>
      <c r="F17" s="8">
        <v>516094.78</v>
      </c>
      <c r="G17" s="8">
        <v>450060.64</v>
      </c>
      <c r="H17" s="8">
        <v>908752.28</v>
      </c>
      <c r="I17" s="8">
        <v>683002.66</v>
      </c>
      <c r="J17" s="8"/>
      <c r="K17" s="8"/>
      <c r="L17" s="8"/>
      <c r="M17" s="8"/>
      <c r="N17" s="8"/>
      <c r="O17" s="8"/>
      <c r="P17" s="8">
        <f t="shared" ref="P17:P25" si="2">+SUM(D17:O17)</f>
        <v>3620391.08</v>
      </c>
    </row>
    <row r="18" spans="1:16" x14ac:dyDescent="0.25">
      <c r="A18" s="4" t="s">
        <v>9</v>
      </c>
      <c r="B18" s="8">
        <v>15696420</v>
      </c>
      <c r="C18" s="5"/>
      <c r="D18" s="7">
        <v>275498</v>
      </c>
      <c r="E18" s="7">
        <v>191723.9</v>
      </c>
      <c r="F18" s="8">
        <v>276110.65000000002</v>
      </c>
      <c r="G18" s="8">
        <v>109000</v>
      </c>
      <c r="H18" s="8">
        <v>429380.01</v>
      </c>
      <c r="I18" s="8">
        <v>566985.16</v>
      </c>
      <c r="J18" s="8"/>
      <c r="K18" s="8"/>
      <c r="L18" s="8"/>
      <c r="M18" s="8"/>
      <c r="N18" s="8"/>
      <c r="O18" s="8"/>
      <c r="P18" s="8">
        <f t="shared" si="2"/>
        <v>1848697.7200000002</v>
      </c>
    </row>
    <row r="19" spans="1:16" x14ac:dyDescent="0.25">
      <c r="A19" s="4" t="s">
        <v>10</v>
      </c>
      <c r="B19" s="8">
        <v>3182112</v>
      </c>
      <c r="C19" s="5"/>
      <c r="D19" s="7">
        <v>0</v>
      </c>
      <c r="E19" s="7">
        <v>0</v>
      </c>
      <c r="F19" s="8">
        <v>0</v>
      </c>
      <c r="G19" s="8">
        <v>0</v>
      </c>
      <c r="H19" s="8">
        <v>4500</v>
      </c>
      <c r="I19" s="8">
        <v>538124.14</v>
      </c>
      <c r="J19" s="8"/>
      <c r="K19" s="8"/>
      <c r="L19" s="8"/>
      <c r="M19" s="8"/>
      <c r="N19" s="8"/>
      <c r="O19" s="8"/>
      <c r="P19" s="8">
        <f t="shared" si="2"/>
        <v>542624.14</v>
      </c>
    </row>
    <row r="20" spans="1:16" x14ac:dyDescent="0.25">
      <c r="A20" s="4" t="s">
        <v>11</v>
      </c>
      <c r="B20" s="8">
        <v>2393653</v>
      </c>
      <c r="C20" s="5"/>
      <c r="D20" s="7">
        <v>0</v>
      </c>
      <c r="E20" s="7">
        <v>37380</v>
      </c>
      <c r="F20" s="8">
        <v>60</v>
      </c>
      <c r="G20" s="8">
        <v>0</v>
      </c>
      <c r="H20" s="8">
        <v>1400</v>
      </c>
      <c r="I20" s="8">
        <v>4000</v>
      </c>
      <c r="J20" s="8"/>
      <c r="K20" s="8"/>
      <c r="L20" s="8"/>
      <c r="M20" s="8"/>
      <c r="N20" s="8"/>
      <c r="O20" s="8"/>
      <c r="P20" s="8">
        <f t="shared" si="2"/>
        <v>42840</v>
      </c>
    </row>
    <row r="21" spans="1:16" x14ac:dyDescent="0.25">
      <c r="A21" s="4" t="s">
        <v>12</v>
      </c>
      <c r="B21" s="8">
        <v>5681869</v>
      </c>
      <c r="C21" s="5"/>
      <c r="D21" s="7">
        <v>634663.89</v>
      </c>
      <c r="E21" s="7">
        <v>95433.68</v>
      </c>
      <c r="F21" s="8">
        <v>95433.68</v>
      </c>
      <c r="G21" s="8">
        <v>140876.07</v>
      </c>
      <c r="H21" s="8">
        <v>150868.57</v>
      </c>
      <c r="I21" s="8">
        <v>775122.31</v>
      </c>
      <c r="J21" s="8"/>
      <c r="K21" s="8"/>
      <c r="L21" s="8"/>
      <c r="M21" s="8"/>
      <c r="N21" s="8"/>
      <c r="O21" s="8"/>
      <c r="P21" s="8">
        <f t="shared" si="2"/>
        <v>1892398.2000000002</v>
      </c>
    </row>
    <row r="22" spans="1:16" x14ac:dyDescent="0.25">
      <c r="A22" s="4" t="s">
        <v>13</v>
      </c>
      <c r="B22" s="8">
        <v>6022567</v>
      </c>
      <c r="C22" s="5"/>
      <c r="D22" s="7">
        <v>157416.71</v>
      </c>
      <c r="E22" s="7">
        <v>211994.05</v>
      </c>
      <c r="F22" s="8">
        <v>197473.71</v>
      </c>
      <c r="G22" s="8">
        <v>181503.71</v>
      </c>
      <c r="H22" s="8">
        <v>503065.4</v>
      </c>
      <c r="I22" s="8">
        <v>280774.21000000002</v>
      </c>
      <c r="J22" s="8"/>
      <c r="K22" s="8"/>
      <c r="L22" s="8"/>
      <c r="M22" s="8"/>
      <c r="N22" s="8"/>
      <c r="O22" s="8"/>
      <c r="P22" s="8">
        <f t="shared" si="2"/>
        <v>1532227.79</v>
      </c>
    </row>
    <row r="23" spans="1:16" x14ac:dyDescent="0.25">
      <c r="A23" s="4" t="s">
        <v>14</v>
      </c>
      <c r="B23" s="8">
        <v>6107714</v>
      </c>
      <c r="C23" s="5"/>
      <c r="D23" s="7">
        <v>21514.68</v>
      </c>
      <c r="E23" s="7">
        <v>104302.28</v>
      </c>
      <c r="F23" s="8">
        <v>32213.1</v>
      </c>
      <c r="G23" s="8">
        <v>1496495.56</v>
      </c>
      <c r="H23" s="8">
        <v>122382.3</v>
      </c>
      <c r="I23" s="8">
        <v>1363522.87</v>
      </c>
      <c r="J23" s="8"/>
      <c r="K23" s="8"/>
      <c r="L23" s="8"/>
      <c r="M23" s="8"/>
      <c r="N23" s="8"/>
      <c r="O23" s="8"/>
      <c r="P23" s="8">
        <f t="shared" si="2"/>
        <v>3140430.79</v>
      </c>
    </row>
    <row r="24" spans="1:16" x14ac:dyDescent="0.25">
      <c r="A24" s="4" t="s">
        <v>15</v>
      </c>
      <c r="B24" s="8">
        <v>33104857</v>
      </c>
      <c r="C24" s="5"/>
      <c r="D24" s="7">
        <v>1593985.25</v>
      </c>
      <c r="E24" s="7">
        <v>1720560.31</v>
      </c>
      <c r="F24" s="8">
        <v>396332.43</v>
      </c>
      <c r="G24" s="8">
        <v>1258926.73</v>
      </c>
      <c r="H24" s="8">
        <v>3181849.8</v>
      </c>
      <c r="I24" s="8">
        <v>2784368.2</v>
      </c>
      <c r="J24" s="8"/>
      <c r="K24" s="8"/>
      <c r="L24" s="8"/>
      <c r="M24" s="8"/>
      <c r="N24" s="8"/>
      <c r="O24" s="8"/>
      <c r="P24" s="8">
        <f t="shared" si="2"/>
        <v>10936022.720000001</v>
      </c>
    </row>
    <row r="25" spans="1:16" x14ac:dyDescent="0.25">
      <c r="A25" s="4" t="s">
        <v>16</v>
      </c>
      <c r="B25" s="8">
        <v>3960000</v>
      </c>
      <c r="C25" s="5"/>
      <c r="D25" s="7">
        <v>203454.56</v>
      </c>
      <c r="E25" s="7">
        <v>209812.66</v>
      </c>
      <c r="F25" s="8">
        <v>312846.45</v>
      </c>
      <c r="G25" s="8">
        <v>220789.67</v>
      </c>
      <c r="H25" s="8">
        <v>127589.8</v>
      </c>
      <c r="I25" s="8">
        <v>676353.83</v>
      </c>
      <c r="J25" s="8"/>
      <c r="K25" s="8"/>
      <c r="L25" s="8"/>
      <c r="M25" s="8"/>
      <c r="N25" s="8"/>
      <c r="O25" s="8"/>
      <c r="P25" s="8">
        <f t="shared" si="2"/>
        <v>1750846.9699999997</v>
      </c>
    </row>
    <row r="26" spans="1:16" x14ac:dyDescent="0.25">
      <c r="A26" s="23" t="s">
        <v>104</v>
      </c>
      <c r="B26" s="9">
        <f>+SUM(B17:B25)</f>
        <v>85968232</v>
      </c>
      <c r="C26" s="9">
        <f>+SUM(C17:C25)</f>
        <v>0</v>
      </c>
      <c r="D26" s="9">
        <f>SUM(D17:D25)</f>
        <v>3477444.23</v>
      </c>
      <c r="E26" s="9">
        <f>SUM(E17:E25)</f>
        <v>3042776.46</v>
      </c>
      <c r="F26" s="9">
        <f>SUM(F17:F25)</f>
        <v>1826564.8</v>
      </c>
      <c r="G26" s="9">
        <f>SUM(G17:G25)</f>
        <v>3857652.38</v>
      </c>
      <c r="H26" s="9">
        <f t="shared" ref="H26:O26" si="3">SUM(H17:H25)</f>
        <v>5429788.1599999992</v>
      </c>
      <c r="I26" s="9">
        <f t="shared" si="3"/>
        <v>7672253.3799999999</v>
      </c>
      <c r="J26" s="9">
        <f t="shared" si="3"/>
        <v>0</v>
      </c>
      <c r="K26" s="9">
        <f t="shared" si="3"/>
        <v>0</v>
      </c>
      <c r="L26" s="9">
        <f t="shared" si="3"/>
        <v>0</v>
      </c>
      <c r="M26" s="9">
        <f t="shared" si="3"/>
        <v>0</v>
      </c>
      <c r="N26" s="9">
        <f t="shared" si="3"/>
        <v>0</v>
      </c>
      <c r="O26" s="9">
        <f t="shared" si="3"/>
        <v>0</v>
      </c>
      <c r="P26" s="9">
        <f>+SUM(D26:O26)</f>
        <v>25306479.409999996</v>
      </c>
    </row>
    <row r="27" spans="1:16" x14ac:dyDescent="0.25">
      <c r="A27" s="3" t="s">
        <v>17</v>
      </c>
    </row>
    <row r="28" spans="1:16" x14ac:dyDescent="0.25">
      <c r="A28" s="4" t="s">
        <v>18</v>
      </c>
      <c r="B28" s="8">
        <v>2962494</v>
      </c>
      <c r="C28" s="5"/>
      <c r="D28" s="7">
        <v>49080.44</v>
      </c>
      <c r="E28" s="7">
        <v>64184.66</v>
      </c>
      <c r="F28" s="8">
        <v>40248.9</v>
      </c>
      <c r="G28" s="8">
        <v>46025.59</v>
      </c>
      <c r="H28" s="8">
        <v>61349.32</v>
      </c>
      <c r="I28" s="8">
        <v>157367.41</v>
      </c>
      <c r="J28" s="8"/>
      <c r="K28" s="8"/>
      <c r="L28" s="8"/>
      <c r="M28" s="8"/>
      <c r="N28" s="8"/>
      <c r="O28" s="8"/>
      <c r="P28" s="8">
        <f>+SUM(D28:O28)</f>
        <v>418256.32</v>
      </c>
    </row>
    <row r="29" spans="1:16" x14ac:dyDescent="0.25">
      <c r="A29" s="4" t="s">
        <v>19</v>
      </c>
      <c r="B29" s="8">
        <v>765933</v>
      </c>
      <c r="C29" s="5"/>
      <c r="D29" s="7">
        <v>9738.4599999999991</v>
      </c>
      <c r="E29" s="7">
        <v>3790.32</v>
      </c>
      <c r="F29" s="8">
        <v>1602.44</v>
      </c>
      <c r="G29" s="8">
        <v>5576.99</v>
      </c>
      <c r="H29" s="8">
        <v>10813.79</v>
      </c>
      <c r="I29" s="8">
        <v>1189.4100000000001</v>
      </c>
      <c r="J29" s="8"/>
      <c r="K29" s="8"/>
      <c r="L29" s="8"/>
      <c r="M29" s="8"/>
      <c r="N29" s="8"/>
      <c r="O29" s="8"/>
      <c r="P29" s="8">
        <f t="shared" ref="P29:P35" si="4">+SUM(D29:O29)</f>
        <v>32711.41</v>
      </c>
    </row>
    <row r="30" spans="1:16" x14ac:dyDescent="0.25">
      <c r="A30" s="4" t="s">
        <v>20</v>
      </c>
      <c r="B30" s="8">
        <v>1304378</v>
      </c>
      <c r="C30" s="5"/>
      <c r="D30" s="7">
        <v>36052.85</v>
      </c>
      <c r="E30" s="7">
        <v>141795.97</v>
      </c>
      <c r="F30" s="8">
        <v>65354.1</v>
      </c>
      <c r="G30" s="8">
        <v>47784.56</v>
      </c>
      <c r="H30" s="8">
        <v>71626.720000000001</v>
      </c>
      <c r="I30" s="8">
        <v>59287.35</v>
      </c>
      <c r="J30" s="8"/>
      <c r="K30" s="8"/>
      <c r="L30" s="8"/>
      <c r="M30" s="8"/>
      <c r="N30" s="8"/>
      <c r="O30" s="8"/>
      <c r="P30" s="8">
        <f>+SUM(D30:O30)</f>
        <v>421901.54999999993</v>
      </c>
    </row>
    <row r="31" spans="1:16" x14ac:dyDescent="0.25">
      <c r="A31" s="4" t="s">
        <v>21</v>
      </c>
      <c r="B31" s="8">
        <v>880000</v>
      </c>
      <c r="C31" s="5"/>
      <c r="D31" s="7">
        <v>15611.4</v>
      </c>
      <c r="E31" s="7">
        <v>5369</v>
      </c>
      <c r="F31" s="8">
        <v>767</v>
      </c>
      <c r="G31" s="8">
        <v>767</v>
      </c>
      <c r="H31" s="8">
        <v>1534</v>
      </c>
      <c r="I31" s="8">
        <v>3198</v>
      </c>
      <c r="J31" s="8"/>
      <c r="K31" s="8"/>
      <c r="L31" s="8"/>
      <c r="M31" s="8"/>
      <c r="N31" s="8"/>
      <c r="O31" s="8"/>
      <c r="P31" s="8">
        <f t="shared" si="4"/>
        <v>27246.400000000001</v>
      </c>
    </row>
    <row r="32" spans="1:16" x14ac:dyDescent="0.25">
      <c r="A32" s="4" t="s">
        <v>22</v>
      </c>
      <c r="B32" s="8">
        <v>650000</v>
      </c>
      <c r="C32" s="5"/>
      <c r="D32" s="7">
        <v>15452.97</v>
      </c>
      <c r="E32" s="7">
        <v>17520.79</v>
      </c>
      <c r="F32" s="8">
        <v>14861.94</v>
      </c>
      <c r="G32" s="8">
        <v>17722.21</v>
      </c>
      <c r="H32" s="8">
        <v>34369.18</v>
      </c>
      <c r="I32" s="8">
        <v>17075.34</v>
      </c>
      <c r="J32" s="8"/>
      <c r="K32" s="8"/>
      <c r="L32" s="8"/>
      <c r="M32" s="8"/>
      <c r="N32" s="8"/>
      <c r="O32" s="8"/>
      <c r="P32" s="8">
        <f t="shared" si="4"/>
        <v>117002.43</v>
      </c>
    </row>
    <row r="33" spans="1:16" x14ac:dyDescent="0.25">
      <c r="A33" s="4" t="s">
        <v>23</v>
      </c>
      <c r="B33" s="8">
        <v>223216</v>
      </c>
      <c r="C33" s="5"/>
      <c r="D33" s="7">
        <v>4265</v>
      </c>
      <c r="E33" s="7">
        <v>0</v>
      </c>
      <c r="F33" s="8">
        <v>487.93</v>
      </c>
      <c r="G33" s="8">
        <v>0</v>
      </c>
      <c r="H33" s="8">
        <v>5791.89</v>
      </c>
      <c r="I33" s="8">
        <v>1254.98</v>
      </c>
      <c r="J33" s="8"/>
      <c r="K33" s="8"/>
      <c r="L33" s="8"/>
      <c r="M33" s="8"/>
      <c r="N33" s="8"/>
      <c r="O33" s="8"/>
      <c r="P33" s="8">
        <f t="shared" si="4"/>
        <v>11799.8</v>
      </c>
    </row>
    <row r="34" spans="1:16" x14ac:dyDescent="0.25">
      <c r="A34" s="4" t="s">
        <v>24</v>
      </c>
      <c r="B34" s="8">
        <v>9822487</v>
      </c>
      <c r="C34" s="5"/>
      <c r="D34" s="7">
        <v>435237.13</v>
      </c>
      <c r="E34" s="7">
        <v>611491.09</v>
      </c>
      <c r="F34" s="8">
        <v>932880.01</v>
      </c>
      <c r="G34" s="8">
        <v>535170.62</v>
      </c>
      <c r="H34" s="8">
        <v>537604.55000000005</v>
      </c>
      <c r="I34" s="8">
        <v>828141.43</v>
      </c>
      <c r="J34" s="8"/>
      <c r="K34" s="8"/>
      <c r="L34" s="8"/>
      <c r="M34" s="8"/>
      <c r="N34" s="8"/>
      <c r="O34" s="8"/>
      <c r="P34" s="8">
        <f t="shared" si="4"/>
        <v>3880524.8300000005</v>
      </c>
    </row>
    <row r="35" spans="1:16" ht="12" hidden="1" customHeight="1" x14ac:dyDescent="0.25">
      <c r="A35" s="4" t="s">
        <v>25</v>
      </c>
      <c r="B35" s="8">
        <v>0</v>
      </c>
      <c r="C35" s="5"/>
      <c r="D35" s="7"/>
      <c r="E35" s="7"/>
      <c r="F35" s="8"/>
      <c r="G35" s="8"/>
      <c r="H35" s="8"/>
      <c r="I35" s="8"/>
      <c r="J35" s="8"/>
      <c r="K35" s="8"/>
      <c r="L35" s="8"/>
      <c r="M35" s="8"/>
      <c r="N35" s="8"/>
      <c r="O35" s="8"/>
      <c r="P35" s="8">
        <f t="shared" si="4"/>
        <v>0</v>
      </c>
    </row>
    <row r="36" spans="1:16" x14ac:dyDescent="0.25">
      <c r="A36" s="4" t="s">
        <v>26</v>
      </c>
      <c r="B36" s="8">
        <v>3179324</v>
      </c>
      <c r="C36" s="5"/>
      <c r="D36" s="7">
        <v>60592.2</v>
      </c>
      <c r="E36" s="7">
        <v>142202.12</v>
      </c>
      <c r="F36" s="8">
        <v>305564.12</v>
      </c>
      <c r="G36" s="8">
        <v>34058.58</v>
      </c>
      <c r="H36" s="8">
        <v>161382.5</v>
      </c>
      <c r="I36" s="8">
        <v>84283.68</v>
      </c>
      <c r="J36" s="8"/>
      <c r="K36" s="8"/>
      <c r="L36" s="8"/>
      <c r="M36" s="8"/>
      <c r="N36" s="8"/>
      <c r="O36" s="8"/>
      <c r="P36" s="8">
        <f>+SUM(D36:O36)</f>
        <v>788083.19999999995</v>
      </c>
    </row>
    <row r="37" spans="1:16" x14ac:dyDescent="0.25">
      <c r="A37" s="23" t="s">
        <v>104</v>
      </c>
      <c r="B37" s="9">
        <f>+SUM(B28:B36)</f>
        <v>19787832</v>
      </c>
      <c r="C37" s="9">
        <f>+SUM(C28:C36)</f>
        <v>0</v>
      </c>
      <c r="D37" s="9">
        <f>SUM(D28:D36)</f>
        <v>626030.44999999995</v>
      </c>
      <c r="E37" s="9">
        <f>SUM(E28:E36)</f>
        <v>986353.95</v>
      </c>
      <c r="F37" s="9">
        <f>SUM(F28:F36)</f>
        <v>1361766.44</v>
      </c>
      <c r="G37" s="9">
        <f>SUM(G28:G36)</f>
        <v>687105.54999999993</v>
      </c>
      <c r="H37" s="9">
        <f t="shared" ref="H37:O37" si="5">SUM(H28:H36)</f>
        <v>884471.95000000007</v>
      </c>
      <c r="I37" s="9">
        <f t="shared" si="5"/>
        <v>1151797.6000000001</v>
      </c>
      <c r="J37" s="9">
        <f t="shared" si="5"/>
        <v>0</v>
      </c>
      <c r="K37" s="9">
        <f t="shared" si="5"/>
        <v>0</v>
      </c>
      <c r="L37" s="9">
        <f t="shared" si="5"/>
        <v>0</v>
      </c>
      <c r="M37" s="9">
        <f t="shared" si="5"/>
        <v>0</v>
      </c>
      <c r="N37" s="9">
        <f t="shared" si="5"/>
        <v>0</v>
      </c>
      <c r="O37" s="9">
        <f t="shared" si="5"/>
        <v>0</v>
      </c>
      <c r="P37" s="9">
        <f>+SUM(D37:O37)</f>
        <v>5697525.9399999995</v>
      </c>
    </row>
    <row r="38" spans="1:16" x14ac:dyDescent="0.25">
      <c r="A38" s="3" t="s">
        <v>27</v>
      </c>
    </row>
    <row r="39" spans="1:16" x14ac:dyDescent="0.25">
      <c r="A39" s="4" t="s">
        <v>28</v>
      </c>
      <c r="B39" s="8">
        <v>4125000</v>
      </c>
      <c r="C39" s="5"/>
      <c r="D39" s="7">
        <v>70000</v>
      </c>
      <c r="E39" s="7">
        <v>102885</v>
      </c>
      <c r="F39" s="8">
        <v>0</v>
      </c>
      <c r="G39" s="8">
        <v>0</v>
      </c>
      <c r="H39" s="8">
        <v>211904</v>
      </c>
      <c r="I39" s="8">
        <v>44160</v>
      </c>
      <c r="J39" s="8"/>
      <c r="K39" s="8"/>
      <c r="L39" s="8"/>
      <c r="M39" s="8"/>
      <c r="N39" s="8"/>
      <c r="O39" s="8"/>
      <c r="P39" s="8">
        <f>+SUM(D39:O39)</f>
        <v>428949</v>
      </c>
    </row>
    <row r="40" spans="1:16" x14ac:dyDescent="0.25">
      <c r="A40" s="4" t="s">
        <v>29</v>
      </c>
      <c r="B40" s="8">
        <v>0</v>
      </c>
      <c r="C40" s="5"/>
      <c r="D40" s="7">
        <v>36218.75</v>
      </c>
      <c r="E40" s="7"/>
      <c r="F40" s="8">
        <v>0</v>
      </c>
      <c r="G40" s="8">
        <v>0</v>
      </c>
      <c r="H40" s="8"/>
      <c r="I40" s="8"/>
      <c r="J40" s="8"/>
      <c r="K40" s="8"/>
      <c r="L40" s="8"/>
      <c r="M40" s="8"/>
      <c r="N40" s="8"/>
      <c r="O40" s="8"/>
      <c r="P40" s="8">
        <f t="shared" ref="P40:P45" si="6">+SUM(D40:O40)</f>
        <v>36218.75</v>
      </c>
    </row>
    <row r="41" spans="1:16" hidden="1" x14ac:dyDescent="0.25">
      <c r="A41" s="4" t="s">
        <v>30</v>
      </c>
      <c r="B41" s="8">
        <v>0</v>
      </c>
      <c r="C41" s="5"/>
      <c r="D41" s="7">
        <v>0</v>
      </c>
      <c r="E41" s="7"/>
      <c r="F41" s="8">
        <v>0</v>
      </c>
      <c r="G41" s="8"/>
      <c r="H41" s="8"/>
      <c r="I41" s="8"/>
      <c r="J41" s="8"/>
      <c r="K41" s="8"/>
      <c r="L41" s="8"/>
      <c r="M41" s="8"/>
      <c r="N41" s="8"/>
      <c r="O41" s="8"/>
      <c r="P41" s="8">
        <f t="shared" si="6"/>
        <v>0</v>
      </c>
    </row>
    <row r="42" spans="1:16" hidden="1" x14ac:dyDescent="0.25">
      <c r="A42" s="4" t="s">
        <v>31</v>
      </c>
      <c r="B42" s="8">
        <v>0</v>
      </c>
      <c r="C42" s="5"/>
      <c r="D42" s="7">
        <v>0</v>
      </c>
      <c r="E42" s="7"/>
      <c r="F42" s="8">
        <v>0</v>
      </c>
      <c r="G42" s="8"/>
      <c r="H42" s="8"/>
      <c r="I42" s="8"/>
      <c r="J42" s="8"/>
      <c r="K42" s="8"/>
      <c r="L42" s="8"/>
      <c r="M42" s="8"/>
      <c r="N42" s="8"/>
      <c r="O42" s="8"/>
      <c r="P42" s="8">
        <f t="shared" si="6"/>
        <v>0</v>
      </c>
    </row>
    <row r="43" spans="1:16" hidden="1" x14ac:dyDescent="0.25">
      <c r="A43" s="4" t="s">
        <v>32</v>
      </c>
      <c r="B43" s="8">
        <v>0</v>
      </c>
      <c r="C43" s="5"/>
      <c r="D43" s="7">
        <v>0</v>
      </c>
      <c r="E43" s="7"/>
      <c r="F43" s="8">
        <v>0</v>
      </c>
      <c r="G43" s="8"/>
      <c r="H43" s="8"/>
      <c r="I43" s="8"/>
      <c r="J43" s="8"/>
      <c r="K43" s="8"/>
      <c r="L43" s="8"/>
      <c r="M43" s="8"/>
      <c r="N43" s="8"/>
      <c r="O43" s="8"/>
      <c r="P43" s="8">
        <f t="shared" si="6"/>
        <v>0</v>
      </c>
    </row>
    <row r="44" spans="1:16" x14ac:dyDescent="0.25">
      <c r="A44" s="4" t="s">
        <v>33</v>
      </c>
      <c r="B44" s="8">
        <v>2682570</v>
      </c>
      <c r="C44" s="5"/>
      <c r="D44" s="7">
        <v>0</v>
      </c>
      <c r="E44" s="7">
        <v>92508.75</v>
      </c>
      <c r="F44" s="8">
        <v>149613.75</v>
      </c>
      <c r="G44" s="8">
        <v>92780.42</v>
      </c>
      <c r="H44" s="8">
        <v>411280.42</v>
      </c>
      <c r="I44" s="8">
        <v>156480.42000000001</v>
      </c>
      <c r="J44" s="8"/>
      <c r="K44" s="8"/>
      <c r="L44" s="8"/>
      <c r="M44" s="8"/>
      <c r="N44" s="8"/>
      <c r="O44" s="8"/>
      <c r="P44" s="8">
        <f t="shared" si="6"/>
        <v>902663.76</v>
      </c>
    </row>
    <row r="45" spans="1:16" x14ac:dyDescent="0.25">
      <c r="A45" s="4" t="s">
        <v>34</v>
      </c>
      <c r="B45" s="8">
        <v>0</v>
      </c>
      <c r="C45" s="5"/>
      <c r="D45" s="7">
        <v>0</v>
      </c>
      <c r="E45" s="7"/>
      <c r="F45" s="9">
        <v>0</v>
      </c>
      <c r="G45" s="22"/>
      <c r="H45" s="22"/>
      <c r="I45" s="21"/>
      <c r="J45" s="21"/>
      <c r="K45" s="21"/>
      <c r="L45" s="22"/>
      <c r="M45" s="21"/>
      <c r="N45" s="8"/>
      <c r="O45" s="8"/>
      <c r="P45" s="8">
        <f t="shared" si="6"/>
        <v>0</v>
      </c>
    </row>
    <row r="46" spans="1:16" x14ac:dyDescent="0.25">
      <c r="A46" s="23" t="s">
        <v>104</v>
      </c>
      <c r="B46" s="9">
        <f>+SUM(B39:B45)</f>
        <v>6807570</v>
      </c>
      <c r="C46" s="9">
        <f t="shared" ref="C46:P46" si="7">+SUM(C39:C45)</f>
        <v>0</v>
      </c>
      <c r="D46" s="9">
        <f t="shared" si="7"/>
        <v>106218.75</v>
      </c>
      <c r="E46" s="9">
        <f t="shared" si="7"/>
        <v>195393.75</v>
      </c>
      <c r="F46" s="9">
        <f t="shared" si="7"/>
        <v>149613.75</v>
      </c>
      <c r="G46" s="9">
        <f t="shared" si="7"/>
        <v>92780.42</v>
      </c>
      <c r="H46" s="9">
        <f t="shared" si="7"/>
        <v>623184.41999999993</v>
      </c>
      <c r="I46" s="9">
        <f t="shared" si="7"/>
        <v>200640.42</v>
      </c>
      <c r="J46" s="9">
        <f t="shared" si="7"/>
        <v>0</v>
      </c>
      <c r="K46" s="9">
        <f t="shared" si="7"/>
        <v>0</v>
      </c>
      <c r="L46" s="9">
        <f t="shared" si="7"/>
        <v>0</v>
      </c>
      <c r="M46" s="9">
        <f t="shared" si="7"/>
        <v>0</v>
      </c>
      <c r="N46" s="9">
        <f t="shared" si="7"/>
        <v>0</v>
      </c>
      <c r="O46" s="9">
        <f t="shared" si="7"/>
        <v>0</v>
      </c>
      <c r="P46" s="9">
        <f t="shared" si="7"/>
        <v>1367831.51</v>
      </c>
    </row>
    <row r="47" spans="1:16" hidden="1" x14ac:dyDescent="0.25">
      <c r="A47" s="3" t="s">
        <v>35</v>
      </c>
    </row>
    <row r="48" spans="1:16" hidden="1" x14ac:dyDescent="0.25">
      <c r="A48" s="4" t="s">
        <v>36</v>
      </c>
      <c r="B48" s="7">
        <v>0</v>
      </c>
      <c r="C48" s="7"/>
      <c r="D48" s="7">
        <v>0</v>
      </c>
      <c r="E48" s="7">
        <v>0</v>
      </c>
      <c r="F48" s="7">
        <v>0</v>
      </c>
      <c r="G48" s="7"/>
      <c r="H48" s="7">
        <v>0</v>
      </c>
      <c r="I48" s="7">
        <v>0</v>
      </c>
      <c r="J48" s="7">
        <v>0</v>
      </c>
      <c r="K48" s="7"/>
      <c r="L48" s="7">
        <v>0</v>
      </c>
      <c r="M48" s="7">
        <v>0</v>
      </c>
      <c r="N48" s="7">
        <v>0</v>
      </c>
      <c r="O48" s="7"/>
      <c r="P48" s="8">
        <v>0</v>
      </c>
    </row>
    <row r="49" spans="1:16" hidden="1" x14ac:dyDescent="0.25">
      <c r="A49" s="4" t="s">
        <v>37</v>
      </c>
      <c r="B49" s="7">
        <v>0</v>
      </c>
      <c r="C49" s="7"/>
      <c r="D49" s="7">
        <v>0</v>
      </c>
      <c r="E49" s="7">
        <v>0</v>
      </c>
      <c r="F49" s="9">
        <v>0</v>
      </c>
      <c r="G49" s="7">
        <v>0</v>
      </c>
      <c r="H49" s="7"/>
      <c r="I49" s="7">
        <v>0</v>
      </c>
      <c r="J49" s="7"/>
      <c r="K49" s="9">
        <v>0</v>
      </c>
      <c r="L49" s="7">
        <v>0</v>
      </c>
      <c r="M49" s="7"/>
      <c r="N49" s="7">
        <v>0</v>
      </c>
      <c r="O49" s="7"/>
      <c r="P49" s="8">
        <f t="shared" ref="P49:P90" si="8">+D49+E49+F49+G49+H49+I49+J49+K49+L49+M49+N49+O49</f>
        <v>0</v>
      </c>
    </row>
    <row r="50" spans="1:16" hidden="1" x14ac:dyDescent="0.25">
      <c r="A50" s="4" t="s">
        <v>38</v>
      </c>
      <c r="B50" s="7">
        <v>0</v>
      </c>
      <c r="C50" s="7"/>
      <c r="D50" s="7">
        <v>0</v>
      </c>
      <c r="E50" s="7">
        <v>0</v>
      </c>
      <c r="F50" s="9">
        <v>0</v>
      </c>
      <c r="G50" s="7">
        <v>0</v>
      </c>
      <c r="H50" s="7">
        <v>0</v>
      </c>
      <c r="I50" s="7"/>
      <c r="J50" s="7">
        <v>0</v>
      </c>
      <c r="K50" s="7">
        <v>0</v>
      </c>
      <c r="L50" s="9">
        <v>0</v>
      </c>
      <c r="M50" s="7">
        <v>0</v>
      </c>
      <c r="N50" s="7">
        <v>0</v>
      </c>
      <c r="O50" s="7"/>
      <c r="P50" s="8">
        <v>0</v>
      </c>
    </row>
    <row r="51" spans="1:16" hidden="1" x14ac:dyDescent="0.25">
      <c r="A51" s="4" t="s">
        <v>39</v>
      </c>
      <c r="B51" s="7">
        <v>0</v>
      </c>
      <c r="C51" s="7"/>
      <c r="D51" s="7">
        <v>0</v>
      </c>
      <c r="E51" s="7">
        <v>0</v>
      </c>
      <c r="F51" s="9">
        <v>0</v>
      </c>
      <c r="G51" s="7">
        <v>0</v>
      </c>
      <c r="H51" s="7"/>
      <c r="I51" s="7">
        <v>0</v>
      </c>
      <c r="J51" s="7">
        <v>0</v>
      </c>
      <c r="K51" s="9">
        <v>0</v>
      </c>
      <c r="L51" s="7">
        <v>0</v>
      </c>
      <c r="M51" s="7"/>
      <c r="N51" s="7">
        <v>0</v>
      </c>
      <c r="O51" s="7">
        <v>0</v>
      </c>
      <c r="P51" s="8">
        <v>0</v>
      </c>
    </row>
    <row r="52" spans="1:16" hidden="1" x14ac:dyDescent="0.25">
      <c r="A52" s="4" t="s">
        <v>40</v>
      </c>
      <c r="B52" s="7">
        <v>0</v>
      </c>
      <c r="C52" s="7"/>
      <c r="D52" s="7">
        <v>0</v>
      </c>
      <c r="E52" s="7">
        <v>0</v>
      </c>
      <c r="F52" s="9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9">
        <v>0</v>
      </c>
      <c r="M52" s="7">
        <v>0</v>
      </c>
      <c r="N52" s="7">
        <v>0</v>
      </c>
      <c r="O52" s="7"/>
      <c r="P52" s="8">
        <v>0</v>
      </c>
    </row>
    <row r="53" spans="1:16" hidden="1" x14ac:dyDescent="0.25">
      <c r="A53" s="4" t="s">
        <v>41</v>
      </c>
      <c r="B53" s="7">
        <v>0</v>
      </c>
      <c r="C53" s="7"/>
      <c r="D53" s="7">
        <v>0</v>
      </c>
      <c r="E53" s="7">
        <v>0</v>
      </c>
      <c r="F53" s="9">
        <v>0</v>
      </c>
      <c r="G53" s="7">
        <v>0</v>
      </c>
      <c r="H53" s="7">
        <v>0</v>
      </c>
      <c r="I53" s="7">
        <v>0</v>
      </c>
      <c r="J53" s="21"/>
      <c r="K53" s="21"/>
      <c r="L53" s="22"/>
      <c r="M53" s="21"/>
      <c r="N53" s="8"/>
      <c r="O53" s="8"/>
      <c r="P53" s="8">
        <v>0</v>
      </c>
    </row>
    <row r="54" spans="1:16" hidden="1" x14ac:dyDescent="0.25">
      <c r="A54" s="23" t="s">
        <v>104</v>
      </c>
      <c r="B54" s="7">
        <v>0</v>
      </c>
      <c r="C54" s="7"/>
      <c r="D54" s="7">
        <v>0</v>
      </c>
      <c r="E54" s="7">
        <v>0</v>
      </c>
      <c r="F54" s="9">
        <v>0</v>
      </c>
      <c r="G54" s="7">
        <v>0</v>
      </c>
      <c r="H54" s="7"/>
      <c r="I54" s="7">
        <v>0</v>
      </c>
      <c r="J54" s="7">
        <v>0</v>
      </c>
      <c r="K54" s="9">
        <v>0</v>
      </c>
      <c r="L54" s="7">
        <v>0</v>
      </c>
      <c r="M54" s="7"/>
      <c r="N54" s="7">
        <v>0</v>
      </c>
      <c r="O54" s="7">
        <v>0</v>
      </c>
      <c r="P54" s="8">
        <v>0</v>
      </c>
    </row>
    <row r="55" spans="1:16" x14ac:dyDescent="0.25">
      <c r="A55" s="3" t="s">
        <v>42</v>
      </c>
      <c r="P55" s="8">
        <v>0</v>
      </c>
    </row>
    <row r="56" spans="1:16" x14ac:dyDescent="0.25">
      <c r="A56" s="4" t="s">
        <v>43</v>
      </c>
      <c r="B56" s="8">
        <v>24441000</v>
      </c>
      <c r="C56" s="5"/>
      <c r="D56" s="7">
        <v>385319.56</v>
      </c>
      <c r="E56" s="7">
        <v>0</v>
      </c>
      <c r="F56" s="8">
        <v>0</v>
      </c>
      <c r="G56" s="8">
        <v>0</v>
      </c>
      <c r="H56" s="8">
        <v>392521.95</v>
      </c>
      <c r="I56" s="8">
        <v>113280</v>
      </c>
      <c r="J56" s="9"/>
      <c r="K56" s="9"/>
      <c r="L56" s="8"/>
      <c r="M56" s="8"/>
      <c r="N56" s="8"/>
      <c r="O56" s="8"/>
      <c r="P56" s="8">
        <f t="shared" ref="P56" si="9">+SUM(D56:O56)</f>
        <v>891121.51</v>
      </c>
    </row>
    <row r="57" spans="1:16" hidden="1" x14ac:dyDescent="0.25">
      <c r="A57" s="4" t="s">
        <v>44</v>
      </c>
      <c r="B57" s="8" t="s">
        <v>94</v>
      </c>
      <c r="C57" s="5"/>
      <c r="D57" s="7">
        <v>0</v>
      </c>
      <c r="E57" s="7">
        <v>0</v>
      </c>
      <c r="F57" s="9">
        <v>0</v>
      </c>
      <c r="G57" s="8"/>
      <c r="H57" s="8"/>
      <c r="I57" s="8"/>
      <c r="J57" s="9"/>
      <c r="K57" s="9"/>
      <c r="L57" s="8"/>
      <c r="M57" s="8"/>
      <c r="N57" s="8"/>
      <c r="O57" s="8"/>
      <c r="P57" s="8">
        <f t="shared" si="8"/>
        <v>0</v>
      </c>
    </row>
    <row r="58" spans="1:16" hidden="1" x14ac:dyDescent="0.25">
      <c r="A58" s="4" t="s">
        <v>45</v>
      </c>
      <c r="B58" s="8" t="s">
        <v>94</v>
      </c>
      <c r="C58" s="5"/>
      <c r="D58" s="7"/>
      <c r="E58" s="7"/>
      <c r="F58" s="9"/>
      <c r="G58" s="8"/>
      <c r="H58" s="8"/>
      <c r="I58" s="8"/>
      <c r="J58" s="9"/>
      <c r="K58" s="9"/>
      <c r="L58" s="8"/>
      <c r="M58" s="8"/>
      <c r="N58" s="8"/>
      <c r="O58" s="8"/>
      <c r="P58" s="8">
        <f t="shared" si="8"/>
        <v>0</v>
      </c>
    </row>
    <row r="59" spans="1:16" hidden="1" x14ac:dyDescent="0.25">
      <c r="A59" s="4" t="s">
        <v>46</v>
      </c>
      <c r="B59" s="8" t="s">
        <v>94</v>
      </c>
      <c r="C59" s="5"/>
      <c r="D59" s="7"/>
      <c r="E59" s="7"/>
      <c r="F59" s="9"/>
      <c r="G59" s="8"/>
      <c r="H59" s="8"/>
      <c r="I59" s="8"/>
      <c r="J59" s="9"/>
      <c r="K59" s="9"/>
      <c r="L59" s="8"/>
      <c r="M59" s="8"/>
      <c r="N59" s="8"/>
      <c r="O59" s="8"/>
      <c r="P59" s="8">
        <f t="shared" si="8"/>
        <v>0</v>
      </c>
    </row>
    <row r="60" spans="1:16" x14ac:dyDescent="0.25">
      <c r="A60" s="4" t="s">
        <v>47</v>
      </c>
      <c r="B60" s="8">
        <v>1100000</v>
      </c>
      <c r="C60" s="5"/>
      <c r="D60" s="7">
        <v>0</v>
      </c>
      <c r="E60" s="7">
        <v>0</v>
      </c>
      <c r="F60" s="9">
        <v>0</v>
      </c>
      <c r="G60" s="8">
        <v>0</v>
      </c>
      <c r="H60" s="8">
        <v>59000</v>
      </c>
      <c r="I60" s="8">
        <v>203000</v>
      </c>
      <c r="J60" s="9"/>
      <c r="K60" s="9"/>
      <c r="L60" s="8"/>
      <c r="M60" s="8"/>
      <c r="N60" s="8"/>
      <c r="O60" s="8"/>
      <c r="P60" s="8">
        <f>+D60+E60+F60+G60+H60+I60+J60+K60+L60+M60+N60+O60</f>
        <v>262000</v>
      </c>
    </row>
    <row r="61" spans="1:16" hidden="1" x14ac:dyDescent="0.25">
      <c r="A61" s="4" t="s">
        <v>48</v>
      </c>
      <c r="B61" s="8">
        <v>720500</v>
      </c>
      <c r="C61" s="5"/>
      <c r="D61" s="7">
        <v>0</v>
      </c>
      <c r="E61" s="7">
        <v>0</v>
      </c>
      <c r="F61" s="9">
        <v>0</v>
      </c>
      <c r="G61" s="8"/>
      <c r="H61" s="8"/>
      <c r="I61" s="8"/>
      <c r="J61" s="9"/>
      <c r="K61" s="9"/>
      <c r="L61" s="8"/>
      <c r="M61" s="8"/>
      <c r="N61" s="8"/>
      <c r="O61" s="8"/>
      <c r="P61" s="8">
        <f t="shared" si="8"/>
        <v>0</v>
      </c>
    </row>
    <row r="62" spans="1:16" hidden="1" x14ac:dyDescent="0.25">
      <c r="A62" s="4" t="s">
        <v>49</v>
      </c>
      <c r="B62" s="8" t="s">
        <v>94</v>
      </c>
      <c r="C62" s="5"/>
      <c r="D62" s="7">
        <v>0</v>
      </c>
      <c r="E62" s="7">
        <v>0</v>
      </c>
      <c r="F62" s="9">
        <v>0</v>
      </c>
      <c r="G62" s="8"/>
      <c r="H62" s="8"/>
      <c r="I62" s="8"/>
      <c r="J62" s="9"/>
      <c r="K62" s="9"/>
      <c r="L62" s="8"/>
      <c r="M62" s="8"/>
      <c r="N62" s="8"/>
      <c r="O62" s="8"/>
      <c r="P62" s="8">
        <f t="shared" si="8"/>
        <v>0</v>
      </c>
    </row>
    <row r="63" spans="1:16" hidden="1" x14ac:dyDescent="0.25">
      <c r="A63" s="4" t="s">
        <v>50</v>
      </c>
      <c r="B63" s="8">
        <v>550000</v>
      </c>
      <c r="C63" s="5"/>
      <c r="D63" s="7">
        <v>0</v>
      </c>
      <c r="E63" s="7">
        <v>0</v>
      </c>
      <c r="F63" s="9">
        <v>0</v>
      </c>
      <c r="G63" s="8">
        <v>0</v>
      </c>
      <c r="H63" s="8"/>
      <c r="I63" s="8"/>
      <c r="J63" s="9"/>
      <c r="K63" s="9"/>
      <c r="L63" s="8"/>
      <c r="M63" s="8"/>
      <c r="N63" s="8"/>
      <c r="O63" s="8"/>
      <c r="P63" s="8">
        <f t="shared" ref="P63" si="10">+SUM(D63:O63)</f>
        <v>0</v>
      </c>
    </row>
    <row r="64" spans="1:16" hidden="1" x14ac:dyDescent="0.25">
      <c r="A64" s="4" t="s">
        <v>51</v>
      </c>
      <c r="B64" s="8">
        <v>1951736.1</v>
      </c>
      <c r="C64" s="5"/>
      <c r="D64" s="7">
        <v>0</v>
      </c>
      <c r="E64" s="7">
        <v>0</v>
      </c>
      <c r="F64" s="9">
        <v>0</v>
      </c>
      <c r="G64" s="8"/>
      <c r="H64" s="8"/>
      <c r="I64" s="9"/>
      <c r="J64" s="9"/>
      <c r="K64" s="9"/>
      <c r="L64" s="8"/>
      <c r="M64" s="8"/>
      <c r="N64" s="8"/>
      <c r="O64" s="9"/>
      <c r="P64" s="8">
        <f>+D64+E64+F64+G64+H64+I64+J64+K64+L64+M64+N64+O64</f>
        <v>0</v>
      </c>
    </row>
    <row r="65" spans="1:16" x14ac:dyDescent="0.25">
      <c r="A65" s="23" t="s">
        <v>104</v>
      </c>
      <c r="B65" s="9">
        <f>+SUM(B56:B64)</f>
        <v>28763236.100000001</v>
      </c>
      <c r="C65" s="9">
        <f>+SUM(C56:C64)</f>
        <v>0</v>
      </c>
      <c r="D65" s="9">
        <f>SUM(D56)</f>
        <v>385319.56</v>
      </c>
      <c r="E65" s="9">
        <v>0</v>
      </c>
      <c r="F65" s="9">
        <v>0</v>
      </c>
      <c r="G65" s="9">
        <f>SUM(G56:G63)</f>
        <v>0</v>
      </c>
      <c r="H65" s="9">
        <f>SUM(H56:H60)</f>
        <v>451521.95</v>
      </c>
      <c r="I65" s="9">
        <f>SUM(I56:I60)</f>
        <v>316280</v>
      </c>
      <c r="J65" s="9">
        <v>0</v>
      </c>
      <c r="K65" s="9">
        <f t="shared" ref="K65" si="11">SUM(K56:K63)</f>
        <v>0</v>
      </c>
      <c r="L65" s="9">
        <f t="shared" ref="L65" si="12">SUM(L56)</f>
        <v>0</v>
      </c>
      <c r="M65" s="9">
        <v>0</v>
      </c>
      <c r="N65" s="9">
        <v>0</v>
      </c>
      <c r="O65" s="9">
        <f t="shared" ref="O65" si="13">SUM(O56:O63)</f>
        <v>0</v>
      </c>
      <c r="P65" s="9">
        <f>+SUM(D65:O65)</f>
        <v>1153121.51</v>
      </c>
    </row>
    <row r="66" spans="1:16" x14ac:dyDescent="0.25">
      <c r="A66" s="3" t="s">
        <v>52</v>
      </c>
      <c r="P66" s="8">
        <f t="shared" ref="P66" si="14">+SUM(D66:O66)</f>
        <v>0</v>
      </c>
    </row>
    <row r="67" spans="1:16" x14ac:dyDescent="0.25">
      <c r="A67" s="4" t="s">
        <v>53</v>
      </c>
      <c r="B67" s="8">
        <v>18588735</v>
      </c>
      <c r="C67" s="5"/>
      <c r="D67" s="7">
        <v>0</v>
      </c>
      <c r="E67" s="7">
        <v>0</v>
      </c>
      <c r="F67" s="8">
        <v>0</v>
      </c>
      <c r="G67" s="8"/>
      <c r="H67" s="8">
        <v>0</v>
      </c>
      <c r="I67" s="8">
        <v>9848602.7300000004</v>
      </c>
      <c r="J67" s="9"/>
      <c r="K67" s="9"/>
      <c r="L67" s="8"/>
      <c r="M67" s="8"/>
      <c r="N67" s="8"/>
      <c r="O67" s="8"/>
      <c r="P67" s="8">
        <f t="shared" si="8"/>
        <v>9848602.7300000004</v>
      </c>
    </row>
    <row r="68" spans="1:16" x14ac:dyDescent="0.25">
      <c r="A68" s="4" t="s">
        <v>54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/>
      <c r="O68" s="7">
        <v>0</v>
      </c>
      <c r="P68" s="8">
        <f t="shared" si="8"/>
        <v>0</v>
      </c>
    </row>
    <row r="69" spans="1:16" x14ac:dyDescent="0.25">
      <c r="A69" s="4" t="s">
        <v>55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8">
        <f t="shared" si="8"/>
        <v>0</v>
      </c>
    </row>
    <row r="70" spans="1:16" x14ac:dyDescent="0.25">
      <c r="A70" s="4" t="s">
        <v>56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/>
      <c r="O70" s="7"/>
      <c r="P70" s="8">
        <f t="shared" si="8"/>
        <v>0</v>
      </c>
    </row>
    <row r="71" spans="1:16" x14ac:dyDescent="0.25">
      <c r="A71" s="23" t="s">
        <v>104</v>
      </c>
      <c r="B71" s="9">
        <f>+SUM(B67:B69)</f>
        <v>18588735</v>
      </c>
      <c r="C71" s="9">
        <f>+SUM(C67:C69)</f>
        <v>0</v>
      </c>
      <c r="D71" s="9">
        <v>0</v>
      </c>
      <c r="E71" s="7">
        <v>0</v>
      </c>
      <c r="F71" s="9">
        <v>0</v>
      </c>
      <c r="G71" s="8">
        <f>SUM(G67)</f>
        <v>0</v>
      </c>
      <c r="H71" s="8"/>
      <c r="I71" s="9">
        <f>SUM(I67:I70)</f>
        <v>9848602.7300000004</v>
      </c>
      <c r="J71" s="9">
        <f t="shared" ref="J71:O71" si="15">SUM(J67:J70)</f>
        <v>0</v>
      </c>
      <c r="K71" s="9">
        <f t="shared" si="15"/>
        <v>0</v>
      </c>
      <c r="L71" s="9">
        <f t="shared" si="15"/>
        <v>0</v>
      </c>
      <c r="M71" s="9">
        <f t="shared" si="15"/>
        <v>0</v>
      </c>
      <c r="N71" s="9">
        <f t="shared" si="15"/>
        <v>0</v>
      </c>
      <c r="O71" s="9">
        <f t="shared" si="15"/>
        <v>0</v>
      </c>
      <c r="P71" s="9">
        <f>+D71+E71+F71+G71+H71+I71+J71+K71+L71+M71+N71+O71</f>
        <v>9848602.7300000004</v>
      </c>
    </row>
    <row r="72" spans="1:16" hidden="1" x14ac:dyDescent="0.25">
      <c r="A72" s="3" t="s">
        <v>57</v>
      </c>
      <c r="P72" s="8">
        <f>+D75+E75+F75+G75+H75+I75+J75+K75+L75+M75+N75+O75</f>
        <v>0</v>
      </c>
    </row>
    <row r="73" spans="1:16" hidden="1" x14ac:dyDescent="0.25">
      <c r="A73" s="4" t="s">
        <v>58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/>
      <c r="O73" s="7"/>
      <c r="P73" s="8">
        <f t="shared" si="8"/>
        <v>0</v>
      </c>
    </row>
    <row r="74" spans="1:16" hidden="1" x14ac:dyDescent="0.25">
      <c r="A74" s="4" t="s">
        <v>59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/>
      <c r="O74" s="7"/>
      <c r="P74" s="8">
        <f t="shared" si="8"/>
        <v>0</v>
      </c>
    </row>
    <row r="75" spans="1:16" hidden="1" x14ac:dyDescent="0.25">
      <c r="A75" s="23" t="s">
        <v>104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/>
      <c r="O75" s="7"/>
      <c r="P75" s="8"/>
    </row>
    <row r="76" spans="1:16" hidden="1" x14ac:dyDescent="0.25">
      <c r="A76" s="3" t="s">
        <v>60</v>
      </c>
    </row>
    <row r="77" spans="1:16" hidden="1" x14ac:dyDescent="0.25">
      <c r="A77" s="4" t="s">
        <v>61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/>
      <c r="O77" s="7"/>
      <c r="P77" s="8">
        <f t="shared" si="8"/>
        <v>0</v>
      </c>
    </row>
    <row r="78" spans="1:16" hidden="1" x14ac:dyDescent="0.25">
      <c r="A78" s="4" t="s">
        <v>62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/>
      <c r="O78" s="7"/>
      <c r="P78" s="8">
        <f t="shared" si="8"/>
        <v>0</v>
      </c>
    </row>
    <row r="79" spans="1:16" hidden="1" x14ac:dyDescent="0.25">
      <c r="A79" s="4" t="s">
        <v>63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/>
      <c r="O79" s="7"/>
      <c r="P79" s="8">
        <f t="shared" si="8"/>
        <v>0</v>
      </c>
    </row>
    <row r="80" spans="1:16" hidden="1" x14ac:dyDescent="0.25">
      <c r="A80" s="23" t="s">
        <v>104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/>
      <c r="O80" s="7"/>
      <c r="P80" s="8">
        <f>+D80+E80+F80+G80+H80+I80+J80+K80+L80+M80+N80+O80</f>
        <v>0</v>
      </c>
    </row>
    <row r="81" spans="1:16" hidden="1" x14ac:dyDescent="0.25">
      <c r="A81" s="1" t="s">
        <v>66</v>
      </c>
    </row>
    <row r="82" spans="1:16" hidden="1" x14ac:dyDescent="0.25">
      <c r="A82" s="3" t="s">
        <v>67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/>
      <c r="O82" s="7"/>
      <c r="P82" s="8">
        <f t="shared" si="8"/>
        <v>0</v>
      </c>
    </row>
    <row r="83" spans="1:16" hidden="1" x14ac:dyDescent="0.25">
      <c r="A83" s="4" t="s">
        <v>68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/>
      <c r="O83" s="7"/>
      <c r="P83" s="8">
        <f t="shared" si="8"/>
        <v>0</v>
      </c>
    </row>
    <row r="84" spans="1:16" hidden="1" x14ac:dyDescent="0.25">
      <c r="A84" s="4" t="s">
        <v>69</v>
      </c>
      <c r="B84" s="7">
        <v>0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/>
      <c r="O84" s="7"/>
      <c r="P84" s="8">
        <f t="shared" si="8"/>
        <v>0</v>
      </c>
    </row>
    <row r="85" spans="1:16" hidden="1" x14ac:dyDescent="0.25">
      <c r="A85" s="23" t="s">
        <v>104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/>
      <c r="O85" s="7"/>
      <c r="P85" s="8">
        <f>+D85+E85+F85+G85+H85+I85+J85+K85+L85+M85+N85+O85</f>
        <v>0</v>
      </c>
    </row>
    <row r="86" spans="1:16" hidden="1" x14ac:dyDescent="0.25">
      <c r="A86" s="3" t="s">
        <v>70</v>
      </c>
    </row>
    <row r="87" spans="1:16" hidden="1" x14ac:dyDescent="0.25">
      <c r="A87" s="4" t="s">
        <v>71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P87" s="8">
        <f t="shared" si="8"/>
        <v>0</v>
      </c>
    </row>
    <row r="88" spans="1:16" hidden="1" x14ac:dyDescent="0.25">
      <c r="A88" s="4" t="s">
        <v>72</v>
      </c>
      <c r="B88" s="7">
        <v>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P88" s="8">
        <f t="shared" si="8"/>
        <v>0</v>
      </c>
    </row>
    <row r="89" spans="1:16" hidden="1" x14ac:dyDescent="0.25">
      <c r="A89" s="23" t="s">
        <v>104</v>
      </c>
      <c r="B89" s="7">
        <v>0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P89" s="8">
        <f>+D89+E89+F89+G89+H89+I89+J89+K89+L89+M89+N89+O89</f>
        <v>0</v>
      </c>
    </row>
    <row r="90" spans="1:16" hidden="1" x14ac:dyDescent="0.25">
      <c r="A90" s="3" t="s">
        <v>73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P90" s="8">
        <f t="shared" si="8"/>
        <v>0</v>
      </c>
    </row>
    <row r="91" spans="1:16" hidden="1" x14ac:dyDescent="0.25">
      <c r="A91" s="4" t="s">
        <v>74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P91" s="8">
        <f t="shared" ref="P91" si="16">+D91+E91+F91+G91+H91+I91+J91+K91+L91+M91+N91+O91</f>
        <v>0</v>
      </c>
    </row>
    <row r="92" spans="1:16" x14ac:dyDescent="0.25">
      <c r="A92" s="17" t="s">
        <v>64</v>
      </c>
      <c r="B92" s="18">
        <f>+SUM(B15+B26+B37+B46+B54+B65+B71+B80+B86+B90)</f>
        <v>635759642.10000002</v>
      </c>
      <c r="C92" s="18">
        <f t="shared" ref="C92:O92" si="17">+SUM(C15+C26+C37+C46+C54+C65+C71+C80+C86+C90)</f>
        <v>0</v>
      </c>
      <c r="D92" s="18">
        <f t="shared" si="17"/>
        <v>33907206.230000004</v>
      </c>
      <c r="E92" s="18">
        <f t="shared" si="17"/>
        <v>41477762.460000008</v>
      </c>
      <c r="F92" s="18">
        <f t="shared" si="17"/>
        <v>38201176.529999994</v>
      </c>
      <c r="G92" s="18">
        <f t="shared" si="17"/>
        <v>48270051.440000005</v>
      </c>
      <c r="H92" s="18">
        <f t="shared" si="17"/>
        <v>50189882.100000001</v>
      </c>
      <c r="I92" s="18">
        <f>+SUM(I15+I26+I37+I46+I54+I65+I71+I80+I86+I90)</f>
        <v>61504618.480000004</v>
      </c>
      <c r="J92" s="18">
        <f t="shared" si="17"/>
        <v>0</v>
      </c>
      <c r="K92" s="18">
        <f t="shared" si="17"/>
        <v>0</v>
      </c>
      <c r="L92" s="18">
        <f t="shared" si="17"/>
        <v>0</v>
      </c>
      <c r="M92" s="18">
        <f t="shared" si="17"/>
        <v>0</v>
      </c>
      <c r="N92" s="18">
        <f t="shared" si="17"/>
        <v>0</v>
      </c>
      <c r="O92" s="18">
        <f t="shared" si="17"/>
        <v>0</v>
      </c>
      <c r="P92" s="24">
        <f>+SUM(D92:O92)</f>
        <v>273550697.24000001</v>
      </c>
    </row>
    <row r="93" spans="1:16" x14ac:dyDescent="0.25">
      <c r="B93" s="11"/>
      <c r="D93" s="8"/>
      <c r="E93" s="8"/>
      <c r="F93" s="8"/>
      <c r="G93" s="8"/>
      <c r="H93" s="8"/>
      <c r="I93" s="8"/>
      <c r="J93" s="8"/>
      <c r="K93" s="8"/>
      <c r="L93" s="8"/>
      <c r="M93" s="8"/>
    </row>
    <row r="94" spans="1:16" x14ac:dyDescent="0.25">
      <c r="B94" s="11"/>
      <c r="D94" s="8"/>
      <c r="E94" s="8"/>
      <c r="F94" s="8"/>
      <c r="G94" s="8"/>
      <c r="H94" s="8"/>
      <c r="I94" s="8"/>
      <c r="J94" s="8"/>
      <c r="K94" s="8"/>
      <c r="L94" s="8"/>
      <c r="M94" s="8"/>
    </row>
    <row r="95" spans="1:16" x14ac:dyDescent="0.25">
      <c r="B95" s="11"/>
      <c r="D95" s="8"/>
      <c r="E95" s="8"/>
      <c r="F95" s="8"/>
      <c r="G95" s="8"/>
      <c r="H95" s="8"/>
      <c r="I95" s="8"/>
      <c r="J95" s="8"/>
      <c r="K95" s="8"/>
      <c r="L95" s="8"/>
      <c r="M95" s="8"/>
    </row>
    <row r="96" spans="1:16" x14ac:dyDescent="0.25">
      <c r="E96" s="8"/>
    </row>
    <row r="97" spans="1:5" ht="15.75" x14ac:dyDescent="0.25">
      <c r="A97" s="19" t="s">
        <v>102</v>
      </c>
      <c r="B97" s="46"/>
      <c r="C97" s="46"/>
      <c r="D97" s="46" t="s">
        <v>105</v>
      </c>
      <c r="E97" s="46"/>
    </row>
    <row r="98" spans="1:5" ht="15.75" x14ac:dyDescent="0.25">
      <c r="A98" s="19" t="s">
        <v>103</v>
      </c>
      <c r="B98" s="46"/>
      <c r="C98" s="46"/>
      <c r="D98" s="46" t="s">
        <v>95</v>
      </c>
      <c r="E98" s="46"/>
    </row>
    <row r="99" spans="1:5" ht="15.75" x14ac:dyDescent="0.25">
      <c r="A99" s="19"/>
      <c r="B99" s="19"/>
      <c r="C99" s="19"/>
      <c r="D99" s="19"/>
      <c r="E99" s="19"/>
    </row>
    <row r="100" spans="1:5" ht="15.75" x14ac:dyDescent="0.25">
      <c r="A100" s="19"/>
      <c r="B100" s="19"/>
      <c r="C100" s="19"/>
      <c r="D100" s="19"/>
      <c r="E100" s="19"/>
    </row>
    <row r="101" spans="1:5" ht="15.75" x14ac:dyDescent="0.25">
      <c r="A101" s="20"/>
      <c r="B101" s="19"/>
      <c r="C101" s="19"/>
      <c r="D101" s="19"/>
      <c r="E101" s="19"/>
    </row>
    <row r="102" spans="1:5" ht="15.75" x14ac:dyDescent="0.25">
      <c r="A102" s="20"/>
      <c r="B102" s="19"/>
      <c r="C102" s="19"/>
      <c r="D102" s="19"/>
      <c r="E102" s="19"/>
    </row>
    <row r="103" spans="1:5" ht="15.75" x14ac:dyDescent="0.25">
      <c r="A103" s="20"/>
      <c r="B103" s="19"/>
      <c r="C103" s="19"/>
      <c r="D103" s="19"/>
      <c r="E103" s="19"/>
    </row>
    <row r="104" spans="1:5" ht="15.75" x14ac:dyDescent="0.25">
      <c r="A104" s="19"/>
      <c r="B104" s="19"/>
      <c r="C104" s="19"/>
      <c r="D104" s="19"/>
      <c r="E104" s="19"/>
    </row>
    <row r="105" spans="1:5" ht="15.75" thickBot="1" x14ac:dyDescent="0.3"/>
    <row r="106" spans="1:5" s="12" customFormat="1" ht="12.75" x14ac:dyDescent="0.2">
      <c r="A106" s="47" t="s">
        <v>99</v>
      </c>
      <c r="B106" s="48"/>
      <c r="C106" s="49"/>
    </row>
    <row r="107" spans="1:5" s="12" customFormat="1" ht="13.5" thickBot="1" x14ac:dyDescent="0.25">
      <c r="A107" s="50"/>
      <c r="B107" s="51"/>
      <c r="C107" s="52"/>
    </row>
    <row r="108" spans="1:5" s="12" customFormat="1" ht="12.75" x14ac:dyDescent="0.2">
      <c r="A108" s="25" t="s">
        <v>100</v>
      </c>
      <c r="B108" s="26"/>
      <c r="C108" s="27"/>
    </row>
    <row r="109" spans="1:5" s="12" customFormat="1" ht="13.5" thickBot="1" x14ac:dyDescent="0.25">
      <c r="A109" s="28"/>
      <c r="B109" s="29"/>
      <c r="C109" s="30"/>
    </row>
    <row r="110" spans="1:5" s="12" customFormat="1" ht="13.5" thickBot="1" x14ac:dyDescent="0.25">
      <c r="A110" s="31" t="s">
        <v>101</v>
      </c>
      <c r="B110" s="32"/>
      <c r="C110" s="33"/>
    </row>
    <row r="111" spans="1:5" s="12" customFormat="1" ht="12.75" x14ac:dyDescent="0.2">
      <c r="A111" s="13" t="s">
        <v>96</v>
      </c>
    </row>
    <row r="112" spans="1:5" s="12" customFormat="1" ht="12.75" x14ac:dyDescent="0.2">
      <c r="A112" s="14" t="s">
        <v>97</v>
      </c>
    </row>
    <row r="113" spans="1:1" s="12" customFormat="1" ht="12.75" x14ac:dyDescent="0.2">
      <c r="A113" s="14" t="s">
        <v>98</v>
      </c>
    </row>
  </sheetData>
  <mergeCells count="16">
    <mergeCell ref="A108:C109"/>
    <mergeCell ref="A110:C110"/>
    <mergeCell ref="A5:P5"/>
    <mergeCell ref="D6:P6"/>
    <mergeCell ref="A1:P1"/>
    <mergeCell ref="A2:P2"/>
    <mergeCell ref="A6:A7"/>
    <mergeCell ref="B6:B7"/>
    <mergeCell ref="C6:C7"/>
    <mergeCell ref="A3:P3"/>
    <mergeCell ref="A4:P4"/>
    <mergeCell ref="D98:E98"/>
    <mergeCell ref="D97:E97"/>
    <mergeCell ref="B97:C97"/>
    <mergeCell ref="B98:C98"/>
    <mergeCell ref="A106:C107"/>
  </mergeCells>
  <pageMargins left="0.70866141732283472" right="0.70866141732283472" top="0.35433070866141736" bottom="0.74803149606299213" header="0.11811023622047245" footer="0.31496062992125984"/>
  <pageSetup paperSize="5" scale="4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2" ma:contentTypeDescription="Crear nuevo documento." ma:contentTypeScope="" ma:versionID="9b6e359e10a7c270d8799d9e31946a8f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20b555f7acf907f37f428af74b33724a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6FEFD2-3241-4487-8889-9A3BA8D004DB}"/>
</file>

<file path=customXml/itemProps2.xml><?xml version="1.0" encoding="utf-8"?>
<ds:datastoreItem xmlns:ds="http://schemas.openxmlformats.org/officeDocument/2006/customXml" ds:itemID="{E4A3DCD0-5E4F-4E27-97B0-322DE36B0FC4}">
  <ds:schemaRefs>
    <ds:schemaRef ds:uri="28489dc2-50cf-493e-a704-cb1420394a7d"/>
    <ds:schemaRef ds:uri="http://schemas.microsoft.com/office/2006/documentManagement/types"/>
    <ds:schemaRef ds:uri="0e13dc4f-122b-4d99-99b9-8e0078ca2828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DC2571-8DED-4309-96BE-E14A58A26D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Estephany J. Nuñez</cp:lastModifiedBy>
  <cp:lastPrinted>2023-08-01T19:05:53Z</cp:lastPrinted>
  <dcterms:created xsi:type="dcterms:W3CDTF">2021-07-29T18:58:50Z</dcterms:created>
  <dcterms:modified xsi:type="dcterms:W3CDTF">2023-08-01T19:06:19Z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