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2023/Enero/Ejecución Presupuestaria/"/>
    </mc:Choice>
  </mc:AlternateContent>
  <xr:revisionPtr revIDLastSave="46" documentId="8_{E6221C9C-6C6C-46E0-841E-83130AF51965}" xr6:coauthVersionLast="47" xr6:coauthVersionMax="47" xr10:uidLastSave="{AA3EBC27-0B5A-4DF9-B3F5-FDE31EE30F62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2" l="1"/>
  <c r="D35" i="2"/>
  <c r="P35" i="2" s="1"/>
  <c r="D25" i="2"/>
  <c r="D15" i="2"/>
  <c r="D9" i="2"/>
  <c r="C9" i="2"/>
  <c r="P15" i="2"/>
  <c r="B50" i="2"/>
  <c r="B35" i="2"/>
  <c r="B25" i="2"/>
  <c r="B15" i="2"/>
  <c r="B9" i="2"/>
  <c r="B60" i="2"/>
  <c r="P9" i="2"/>
  <c r="P60" i="2"/>
  <c r="P59" i="2"/>
  <c r="P25" i="2"/>
  <c r="O81" i="2"/>
  <c r="P21" i="2"/>
  <c r="P17" i="2"/>
  <c r="P50" i="2"/>
  <c r="P10" i="2"/>
  <c r="P61" i="2"/>
  <c r="M81" i="2"/>
  <c r="L81" i="2"/>
  <c r="D81" i="2" l="1"/>
  <c r="B81" i="2"/>
  <c r="K81" i="2"/>
  <c r="J81" i="2" l="1"/>
  <c r="H81" i="2" l="1"/>
  <c r="P62" i="2" l="1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G81" i="2"/>
  <c r="F81" i="2"/>
  <c r="P36" i="2" l="1"/>
  <c r="P51" i="2"/>
  <c r="P41" i="2"/>
  <c r="E81" i="2"/>
  <c r="C60" i="2"/>
  <c r="C50" i="2"/>
  <c r="C35" i="2"/>
  <c r="C25" i="2"/>
  <c r="C15" i="2"/>
  <c r="P81" i="2" l="1"/>
  <c r="P29" i="2"/>
  <c r="P34" i="2"/>
  <c r="P58" i="2"/>
  <c r="C81" i="2"/>
  <c r="P27" i="2" l="1"/>
  <c r="P32" i="2"/>
  <c r="P57" i="2"/>
  <c r="P26" i="2" l="1"/>
  <c r="P31" i="2"/>
  <c r="P55" i="2"/>
  <c r="P56" i="2"/>
  <c r="P24" i="2" l="1"/>
  <c r="N81" i="2"/>
  <c r="P30" i="2"/>
  <c r="P23" i="2" l="1"/>
  <c r="P54" i="2"/>
  <c r="P22" i="2" l="1"/>
  <c r="P28" i="2"/>
  <c r="P53" i="2"/>
  <c r="P52" i="2" l="1"/>
  <c r="I81" i="2" l="1"/>
  <c r="P19" i="2"/>
  <c r="P49" i="2" l="1"/>
  <c r="P16" i="2" l="1"/>
  <c r="P48" i="2"/>
  <c r="P47" i="2" l="1"/>
  <c r="P14" i="2" l="1"/>
  <c r="P46" i="2"/>
  <c r="P13" i="2" l="1"/>
  <c r="P45" i="2"/>
  <c r="P12" i="2" l="1"/>
  <c r="P20" i="2"/>
  <c r="P44" i="2"/>
  <c r="P43" i="2" l="1"/>
  <c r="P18" i="2" l="1"/>
  <c r="P42" i="2"/>
  <c r="P40" i="2" l="1"/>
  <c r="P39" i="2" l="1"/>
  <c r="P38" i="2" l="1"/>
  <c r="P37" i="2" l="1"/>
  <c r="P33" i="2" l="1"/>
  <c r="P11" i="2" l="1"/>
</calcChain>
</file>

<file path=xl/sharedStrings.xml><?xml version="1.0" encoding="utf-8"?>
<sst xmlns="http://schemas.openxmlformats.org/spreadsheetml/2006/main" count="111" uniqueCount="108">
  <si>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</si>
  <si>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</si>
  <si>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</si>
  <si>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</si>
  <si>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</si>
  <si>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</si>
  <si>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</si>
  <si>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</si>
  <si>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</si>
  <si>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</si>
  <si>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</si>
  <si>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</si>
  <si>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</si>
  <si>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</si>
  <si>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</si>
  <si>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</si>
  <si>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</si>
  <si>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</si>
  <si>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</si>
  <si>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</si>
  <si>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</si>
  <si>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</si>
  <si>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</si>
  <si>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</si>
  <si>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</si>
  <si>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</si>
  <si>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</si>
  <si>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</si>
  <si>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</si>
  <si>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</si>
  <si>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</si>
  <si>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</si>
  <si>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</si>
  <si>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</si>
  <si>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</si>
  <si>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</si>
  <si>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</si>
  <si>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</si>
  <si>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</si>
  <si>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</si>
  <si>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</si>
  <si>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</si>
  <si>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</si>
  <si>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</si>
  <si>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</si>
  <si>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</si>
  <si>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</si>
  <si>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</si>
  <si>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</si>
  <si>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</si>
  <si>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</si>
  <si>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</si>
  <si>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</si>
  <si>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</si>
  <si>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</si>
  <si>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</si>
  <si>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</si>
  <si>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</si>
  <si>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</si>
  <si>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</si>
  <si>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</si>
  <si>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</si>
  <si>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</si>
  <si>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</si>
  <si>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</si>
  <si>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</si>
  <si>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</si>
  <si>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</si>
  <si>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</si>
  <si>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</si>
  <si>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</si>
  <si>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</si>
  <si>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</si>
  <si>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</si>
  <si>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</si>
  <si>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</si>
  <si>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</si>
  <si>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</si>
  <si>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</si>
  <si>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</si>
  <si>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</si>
  <si>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</si>
  <si>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</si>
  <si>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</si>
  <si>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</si>
  <si>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</si>
  <si>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</si>
  <si>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</si>
  <si>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</si>
  <si>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</si>
  <si>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</si>
  <si>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</si>
  <si>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</si>
  <si>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</si>
  <si>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</si>
  <si>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</si>
  <si>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</si>
  <si>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</si>
  <si>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</si>
  <si>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r>
      <rPr>
        <b/>
        <sz val="10"/>
        <color theme="1"/>
        <rFont val="Arial"/>
        <family val="2"/>
      </rPr>
      <t>1. Presupuesto Aprobado:</t>
    </r>
    <r>
      <rPr>
        <sz val="10"/>
        <color theme="1"/>
        <rFont val="Arial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</si>
  <si>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0"/>
        <color theme="1"/>
        <rFont val="Arial"/>
        <family val="2"/>
      </rPr>
      <t xml:space="preserve">2. Presupuesto Modificado: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</si>
  <si>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 xml:space="preserve">3.Presupuesto Devengado: </t>
    </r>
    <r>
      <rPr>
        <sz val="10"/>
        <color theme="1"/>
        <rFont val="Arial"/>
        <family val="2"/>
      </rPr>
      <t>Se refiere al reconocimiento de las obligaciones a terceros generado por la recepción de Bienes y Servicios.</t>
    </r>
  </si>
  <si>
    <t>Francisco Antonio Torres</t>
  </si>
  <si>
    <r>
      <t xml:space="preserve">Firmado por el Superintendente de Pensiones </t>
    </r>
    <r>
      <rPr>
        <b/>
        <sz val="11"/>
        <color rgb="FF000000"/>
        <rFont val="Times New Roman"/>
        <family val="1"/>
      </rPr>
      <t>Francisco A. Torres,</t>
    </r>
  </si>
  <si>
    <r>
      <t xml:space="preserve">designado por el Poder Ejecutivo mediante </t>
    </r>
    <r>
      <rPr>
        <b/>
        <sz val="11"/>
        <color rgb="FF000000"/>
        <rFont val="Times New Roman"/>
        <family val="1"/>
      </rPr>
      <t>Decreto 700-22</t>
    </r>
    <r>
      <rPr>
        <sz val="11"/>
        <color rgb="FF000000"/>
        <rFont val="Times New Roman"/>
        <family val="1"/>
      </rPr>
      <t>, de fecha</t>
    </r>
  </si>
  <si>
    <t>22 de noviembre 2022.</t>
  </si>
  <si>
    <t>Amaury Féliz Flores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</si>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</sst>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/>
    <xf numFmtId="0" fontId="0" fillId="0" borderId="3" xfId="0" applyBorder="1"/>
    <xf numFmtId="164" fontId="0" fillId="0" borderId="0" xfId="1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3" fontId="0" fillId="0" borderId="0" xfId="0" applyNumberForma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164" fontId="10" fillId="0" borderId="0" xfId="1" applyFont="1"/>
    <xf numFmtId="164" fontId="10" fillId="0" borderId="0" xfId="1" applyFont="1" applyAlignment="1">
      <alignment vertical="center" wrapText="1"/>
    </xf>
    <xf numFmtId="164" fontId="10" fillId="0" borderId="0" xfId="1" applyFont="1" applyAlignment="1">
      <alignment wrapText="1"/>
    </xf>
    <xf numFmtId="164" fontId="2" fillId="0" borderId="0" xfId="1" applyFont="1" applyAlignment="1">
      <alignment vertical="center" wrapText="1"/>
    </xf>
    <xf numFmtId="164" fontId="1" fillId="0" borderId="0" xfId="1" applyFont="1"/>
    <xf numFmtId="0" fontId="2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165" fontId="2" fillId="2" borderId="13" xfId="0" applyNumberFormat="1" applyFont="1" applyFill="1" applyBorder="1"/>
    <xf numFmtId="164" fontId="2" fillId="2" borderId="13" xfId="0" applyNumberFormat="1" applyFont="1" applyFill="1" applyBorder="1"/>
    <xf numFmtId="164" fontId="2" fillId="2" borderId="13" xfId="1" applyFont="1" applyFill="1" applyBorder="1"/>
    <xf numFmtId="0" fontId="4" fillId="0" borderId="0" xfId="0" applyFont="1" applyAlignment="1">
      <alignment horizontal="center" vertical="center"/>
    </xf>
    <xf numFmtId="0" fontId="11" fillId="3" borderId="0" xfId="0" applyFont="1" applyFill="1"/>
    <xf numFmtId="164" fontId="13" fillId="0" borderId="0" xfId="0" applyNumberFormat="1" applyFont="1"/>
    <xf numFmtId="164" fontId="14" fillId="0" borderId="0" xfId="0" applyNumberFormat="1" applyFont="1"/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 readingOrder="1"/>
    </xf>
    <xf numFmtId="0" fontId="2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top" readingOrder="1"/>
    </xf>
    <xf numFmtId="0" fontId="8" fillId="0" borderId="0" xfId="0" applyFont="1" applyAlignment="1">
      <alignment horizontal="center" vertical="top" readingOrder="1"/>
    </xf>
    <xf numFmtId="0" fontId="2" fillId="2" borderId="13" xfId="0" applyFont="1" applyFill="1" applyBorder="1" applyAlignment="1">
      <alignment horizontal="left" vertical="center"/>
    </xf>
    <xf numFmtId="164" fontId="2" fillId="2" borderId="1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top" readingOrder="1"/>
    </xf>
    <xf numFmtId="0" fontId="9" fillId="0" borderId="0" xfId="0" applyFont="1" applyAlignment="1">
      <alignment horizontal="center" vertical="top" readingOrder="1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2181224</xdr:colOff>
      <xdr:row>4</xdr:row>
      <xdr:rowOff>57150</xdr:rowOff>
    </xdr:to>
    <xdr:pic>
      <xdr:nvPicPr>
        <xdr:cNvPr id="4" name="Imagen 3" descr="sipe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1145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showGridLines="0" tabSelected="1" view="pageBreakPreview" zoomScale="70" zoomScaleNormal="100" zoomScaleSheetLayoutView="70" workbookViewId="0">
      <selection activeCell="D14" sqref="D14"/>
    </sheetView>
  </sheetViews>
  <sheetFormatPr baseColWidth="10" defaultColWidth="11.42578125" defaultRowHeight="15" x14ac:dyDescent="0.25"/>
  <cols>
    <col min="1" max="1" width="67.28515625" customWidth="1"/>
    <col min="2" max="2" width="37.5703125" customWidth="1"/>
    <col min="3" max="3" width="30.140625" bestFit="1" customWidth="1"/>
    <col min="4" max="4" width="20.42578125" customWidth="1"/>
    <col min="5" max="5" width="10.5703125" bestFit="1" customWidth="1"/>
    <col min="6" max="6" width="8.5703125" bestFit="1" customWidth="1"/>
    <col min="7" max="7" width="7.42578125" bestFit="1" customWidth="1"/>
    <col min="8" max="8" width="7.7109375" bestFit="1" customWidth="1"/>
    <col min="9" max="9" width="7.85546875" bestFit="1" customWidth="1"/>
    <col min="10" max="10" width="7.42578125" bestFit="1" customWidth="1"/>
    <col min="11" max="11" width="10.28515625" bestFit="1" customWidth="1"/>
    <col min="12" max="12" width="14.5703125" bestFit="1" customWidth="1"/>
    <col min="13" max="13" width="11" bestFit="1" customWidth="1"/>
    <col min="14" max="14" width="14.28515625" bestFit="1" customWidth="1"/>
    <col min="15" max="15" width="13" bestFit="1" customWidth="1"/>
    <col min="16" max="16" width="21.85546875" bestFit="1" customWidth="1"/>
  </cols>
  <sheetData>
    <row r="1" spans="1:17" ht="28.5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21" customHeight="1" x14ac:dyDescent="0.25">
      <c r="A2" s="42" t="s">
        <v>93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ht="15.75" x14ac:dyDescent="0.25">
      <c r="A3" s="46">
        <v>2023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7" ht="15.75" customHeight="1" x14ac:dyDescent="0.25">
      <c r="A4" s="48" t="s">
        <v>90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7" ht="15.75" customHeight="1" x14ac:dyDescent="0.25">
      <c r="A5" s="38" t="s">
        <v>75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7" ht="25.5" customHeight="1" x14ac:dyDescent="0.25">
      <c r="A6" s="44" t="s">
        <v>65</v>
      </c>
      <c r="B6" s="45" t="s">
        <v>92</v>
      </c>
      <c r="C6" s="45" t="s">
        <v>91</v>
      </c>
      <c r="D6" s="39" t="s">
        <v>89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7" x14ac:dyDescent="0.25">
      <c r="A7" s="44"/>
      <c r="B7" s="45"/>
      <c r="C7" s="45"/>
      <c r="D7" s="20" t="s">
        <v>77</v>
      </c>
      <c r="E7" s="20" t="s">
        <v>78</v>
      </c>
      <c r="F7" s="20" t="s">
        <v>79</v>
      </c>
      <c r="G7" s="20" t="s">
        <v>80</v>
      </c>
      <c r="H7" s="20" t="s">
        <v>81</v>
      </c>
      <c r="I7" s="20" t="s">
        <v>82</v>
      </c>
      <c r="J7" s="20" t="s">
        <v>83</v>
      </c>
      <c r="K7" s="20" t="s">
        <v>84</v>
      </c>
      <c r="L7" s="20" t="s">
        <v>85</v>
      </c>
      <c r="M7" s="20" t="s">
        <v>86</v>
      </c>
      <c r="N7" s="20" t="s">
        <v>87</v>
      </c>
      <c r="O7" s="20" t="s">
        <v>88</v>
      </c>
      <c r="P7" s="20" t="s">
        <v>76</v>
      </c>
    </row>
    <row r="8" spans="1:17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0" customFormat="1" x14ac:dyDescent="0.25">
      <c r="A9" s="3" t="s">
        <v>1</v>
      </c>
      <c r="B9" s="9">
        <f>+SUM(B10:B14)</f>
        <v>431939865</v>
      </c>
      <c r="C9" s="9">
        <f>+SUM(C10:C14)</f>
        <v>0</v>
      </c>
      <c r="D9" s="9">
        <f>SUM(D10:D14)</f>
        <v>29312193.240000002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>
        <f>+D9+E9+F9+G9+H9+I9+J9+K9+L9+M9+N9+O9</f>
        <v>29312193.240000002</v>
      </c>
    </row>
    <row r="10" spans="1:17" x14ac:dyDescent="0.25">
      <c r="A10" s="4" t="s">
        <v>2</v>
      </c>
      <c r="B10" s="8">
        <v>272656791</v>
      </c>
      <c r="C10" s="5"/>
      <c r="D10" s="7">
        <v>19690626.890000001</v>
      </c>
      <c r="E10" s="15"/>
      <c r="F10" s="8"/>
      <c r="G10" s="19"/>
      <c r="H10" s="8"/>
      <c r="I10" s="8"/>
      <c r="J10" s="8"/>
      <c r="K10" s="8"/>
      <c r="L10" s="8"/>
      <c r="M10" s="8"/>
      <c r="N10" s="8"/>
      <c r="O10" s="8"/>
      <c r="P10" s="8">
        <f>+D10+E10+F10+G10+H10+I10+J10+K10+L10+M10+N10+O10</f>
        <v>19690626.890000001</v>
      </c>
    </row>
    <row r="11" spans="1:17" x14ac:dyDescent="0.25">
      <c r="A11" s="4" t="s">
        <v>3</v>
      </c>
      <c r="B11" s="8">
        <v>42719385</v>
      </c>
      <c r="C11" s="5"/>
      <c r="D11" s="7">
        <v>3165243.93</v>
      </c>
      <c r="E11" s="15"/>
      <c r="F11" s="8"/>
      <c r="G11" s="8"/>
      <c r="H11" s="8"/>
      <c r="I11" s="8"/>
      <c r="J11" s="8"/>
      <c r="K11" s="8"/>
      <c r="L11" s="8"/>
      <c r="M11" s="8"/>
      <c r="N11" s="8"/>
      <c r="O11" s="8"/>
      <c r="P11" s="8">
        <f t="shared" ref="P11:P32" si="0">+D11+E11+F11+G11+H11+I11+J11+K11+L11+M11+N11+O11</f>
        <v>3165243.93</v>
      </c>
    </row>
    <row r="12" spans="1:17" x14ac:dyDescent="0.25">
      <c r="A12" s="4" t="s">
        <v>4</v>
      </c>
      <c r="B12" s="8">
        <v>2110425</v>
      </c>
      <c r="C12" s="5"/>
      <c r="D12" s="7">
        <v>119000</v>
      </c>
      <c r="E12" s="15"/>
      <c r="F12" s="8"/>
      <c r="G12" s="8"/>
      <c r="H12" s="8"/>
      <c r="I12" s="8"/>
      <c r="J12" s="8"/>
      <c r="K12" s="8"/>
      <c r="L12" s="8"/>
      <c r="M12" s="8"/>
      <c r="N12" s="8"/>
      <c r="O12" s="8"/>
      <c r="P12" s="8">
        <f t="shared" ref="P12:P17" si="1">+D12+E12+F12+G12+H12+I12+J12+K12+L12+M12+N12+O12</f>
        <v>119000</v>
      </c>
      <c r="Q12" s="6"/>
    </row>
    <row r="13" spans="1:17" x14ac:dyDescent="0.25">
      <c r="A13" s="4" t="s">
        <v>5</v>
      </c>
      <c r="B13" s="8">
        <v>90801430</v>
      </c>
      <c r="C13" s="5"/>
      <c r="D13" s="7">
        <v>4090240.98</v>
      </c>
      <c r="E13" s="15"/>
      <c r="F13" s="8"/>
      <c r="G13" s="8"/>
      <c r="H13" s="8"/>
      <c r="I13" s="8"/>
      <c r="J13" s="8"/>
      <c r="K13" s="8"/>
      <c r="L13" s="8"/>
      <c r="M13" s="8"/>
      <c r="N13" s="8"/>
      <c r="O13" s="8"/>
      <c r="P13" s="8">
        <f t="shared" si="1"/>
        <v>4090240.98</v>
      </c>
    </row>
    <row r="14" spans="1:17" x14ac:dyDescent="0.25">
      <c r="A14" s="4" t="s">
        <v>6</v>
      </c>
      <c r="B14" s="8">
        <v>23651834</v>
      </c>
      <c r="C14" s="5"/>
      <c r="D14" s="7">
        <v>2247081.44</v>
      </c>
      <c r="E14" s="15"/>
      <c r="F14" s="8"/>
      <c r="G14" s="8"/>
      <c r="H14" s="8"/>
      <c r="I14" s="8"/>
      <c r="J14" s="8"/>
      <c r="K14" s="8"/>
      <c r="L14" s="8"/>
      <c r="M14" s="8"/>
      <c r="N14" s="8"/>
      <c r="O14" s="8"/>
      <c r="P14" s="8">
        <f t="shared" si="1"/>
        <v>2247081.44</v>
      </c>
    </row>
    <row r="15" spans="1:17" x14ac:dyDescent="0.25">
      <c r="A15" s="3" t="s">
        <v>7</v>
      </c>
      <c r="B15" s="9">
        <f>+SUM(B16:B24)</f>
        <v>74153232</v>
      </c>
      <c r="C15" s="9">
        <f t="shared" ref="C15" si="2">+SUM(C16:C24)</f>
        <v>0</v>
      </c>
      <c r="D15" s="9">
        <f>SUM(D16:D24)</f>
        <v>3477444.23</v>
      </c>
      <c r="E15" s="18"/>
      <c r="F15" s="9"/>
      <c r="G15" s="9"/>
      <c r="H15" s="9"/>
      <c r="I15" s="9"/>
      <c r="J15" s="9"/>
      <c r="K15" s="9"/>
      <c r="L15" s="9"/>
      <c r="M15" s="9"/>
      <c r="N15" s="9"/>
      <c r="O15" s="9"/>
      <c r="P15" s="9">
        <f>+D15+E15+F15+G15+H15+I15+J15+K15+L15+M15+N15+O15</f>
        <v>3477444.23</v>
      </c>
    </row>
    <row r="16" spans="1:17" x14ac:dyDescent="0.25">
      <c r="A16" s="4" t="s">
        <v>8</v>
      </c>
      <c r="B16" s="8">
        <v>9819040</v>
      </c>
      <c r="C16" s="5"/>
      <c r="D16" s="7">
        <v>590911.14</v>
      </c>
      <c r="E16" s="16"/>
      <c r="F16" s="8"/>
      <c r="G16" s="8"/>
      <c r="H16" s="8"/>
      <c r="I16" s="8"/>
      <c r="J16" s="8"/>
      <c r="K16" s="8"/>
      <c r="L16" s="8"/>
      <c r="M16" s="8"/>
      <c r="N16" s="8"/>
      <c r="O16" s="8"/>
      <c r="P16" s="8">
        <f t="shared" si="1"/>
        <v>590911.14</v>
      </c>
    </row>
    <row r="17" spans="1:16" x14ac:dyDescent="0.25">
      <c r="A17" s="4" t="s">
        <v>9</v>
      </c>
      <c r="B17" s="8">
        <v>13696420</v>
      </c>
      <c r="C17" s="5"/>
      <c r="D17" s="7">
        <v>275498</v>
      </c>
      <c r="E17" s="16"/>
      <c r="F17" s="8"/>
      <c r="G17" s="8"/>
      <c r="H17" s="8"/>
      <c r="I17" s="8"/>
      <c r="J17" s="8"/>
      <c r="K17" s="8"/>
      <c r="L17" s="8"/>
      <c r="M17" s="8"/>
      <c r="N17" s="8"/>
      <c r="O17" s="8"/>
      <c r="P17" s="8">
        <f t="shared" si="1"/>
        <v>275498</v>
      </c>
    </row>
    <row r="18" spans="1:16" x14ac:dyDescent="0.25">
      <c r="A18" s="4" t="s">
        <v>10</v>
      </c>
      <c r="B18" s="8">
        <v>3182112</v>
      </c>
      <c r="C18" s="5"/>
      <c r="D18" s="7">
        <v>0</v>
      </c>
      <c r="E18" s="15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f t="shared" si="0"/>
        <v>0</v>
      </c>
    </row>
    <row r="19" spans="1:16" x14ac:dyDescent="0.25">
      <c r="A19" s="4" t="s">
        <v>11</v>
      </c>
      <c r="B19" s="8">
        <v>2393653</v>
      </c>
      <c r="C19" s="5"/>
      <c r="D19" s="7">
        <v>0</v>
      </c>
      <c r="E19" s="16"/>
      <c r="F19" s="8"/>
      <c r="G19" s="8"/>
      <c r="H19" s="8"/>
      <c r="I19" s="8"/>
      <c r="J19" s="8"/>
      <c r="K19" s="8"/>
      <c r="L19" s="8"/>
      <c r="M19" s="8"/>
      <c r="N19" s="8"/>
      <c r="O19" s="8"/>
      <c r="P19" s="8">
        <f>+D19+E19+F19+G19+H19+I19+J19+K19+L19+M19+N19+O19</f>
        <v>0</v>
      </c>
    </row>
    <row r="20" spans="1:16" x14ac:dyDescent="0.25">
      <c r="A20" s="4" t="s">
        <v>12</v>
      </c>
      <c r="B20" s="8">
        <v>4481869</v>
      </c>
      <c r="C20" s="5"/>
      <c r="D20" s="7">
        <v>634663.89</v>
      </c>
      <c r="E20" s="16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f t="shared" si="0"/>
        <v>634663.89</v>
      </c>
    </row>
    <row r="21" spans="1:16" x14ac:dyDescent="0.25">
      <c r="A21" s="4" t="s">
        <v>13</v>
      </c>
      <c r="B21" s="8">
        <v>6022567</v>
      </c>
      <c r="C21" s="5"/>
      <c r="D21" s="7">
        <v>157416.71</v>
      </c>
      <c r="E21" s="16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f t="shared" ref="P21:P27" si="3">+D21+E21+F21+G21+H21+I21+J21+K21+L21+M21+N21+O21</f>
        <v>157416.71</v>
      </c>
    </row>
    <row r="22" spans="1:16" x14ac:dyDescent="0.25">
      <c r="A22" s="4" t="s">
        <v>14</v>
      </c>
      <c r="B22" s="8">
        <v>6107714</v>
      </c>
      <c r="C22" s="5"/>
      <c r="D22" s="7">
        <v>21514.68</v>
      </c>
      <c r="E22" s="17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f t="shared" si="3"/>
        <v>21514.68</v>
      </c>
    </row>
    <row r="23" spans="1:16" x14ac:dyDescent="0.25">
      <c r="A23" s="4" t="s">
        <v>15</v>
      </c>
      <c r="B23" s="8">
        <v>24489857</v>
      </c>
      <c r="C23" s="5"/>
      <c r="D23" s="7">
        <v>1593985.25</v>
      </c>
      <c r="E23" s="17"/>
      <c r="F23" s="8"/>
      <c r="G23" s="8"/>
      <c r="H23" s="8"/>
      <c r="I23" s="8"/>
      <c r="J23" s="8"/>
      <c r="K23" s="8"/>
      <c r="L23" s="8"/>
      <c r="M23" s="8"/>
      <c r="N23" s="8"/>
      <c r="O23" s="8"/>
      <c r="P23" s="8">
        <f t="shared" si="3"/>
        <v>1593985.25</v>
      </c>
    </row>
    <row r="24" spans="1:16" x14ac:dyDescent="0.25">
      <c r="A24" s="4" t="s">
        <v>16</v>
      </c>
      <c r="B24" s="8">
        <v>3960000</v>
      </c>
      <c r="C24" s="5"/>
      <c r="D24" s="7">
        <v>203454.56</v>
      </c>
      <c r="E24" s="17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f t="shared" si="3"/>
        <v>203454.56</v>
      </c>
    </row>
    <row r="25" spans="1:16" x14ac:dyDescent="0.25">
      <c r="A25" s="3" t="s">
        <v>17</v>
      </c>
      <c r="B25" s="9">
        <f>+SUM(B26:B34)</f>
        <v>19787832</v>
      </c>
      <c r="C25" s="9">
        <f t="shared" ref="C25" si="4">+SUM(C26:C34)</f>
        <v>0</v>
      </c>
      <c r="D25" s="9">
        <f>SUM(D26:D34)</f>
        <v>626030.44999999995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>
        <f>+D25+E25+F25+G25+H25+I25+J25+K25+L25+M25+N25+O25</f>
        <v>626030.44999999995</v>
      </c>
    </row>
    <row r="26" spans="1:16" x14ac:dyDescent="0.25">
      <c r="A26" s="4" t="s">
        <v>18</v>
      </c>
      <c r="B26" s="8">
        <v>2962494</v>
      </c>
      <c r="C26" s="5"/>
      <c r="D26" s="7">
        <v>49080.44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f t="shared" si="3"/>
        <v>49080.44</v>
      </c>
    </row>
    <row r="27" spans="1:16" x14ac:dyDescent="0.25">
      <c r="A27" s="4" t="s">
        <v>19</v>
      </c>
      <c r="B27" s="8">
        <v>765933</v>
      </c>
      <c r="C27" s="5"/>
      <c r="D27" s="7">
        <v>9738.4599999999991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>
        <f t="shared" si="3"/>
        <v>9738.4599999999991</v>
      </c>
    </row>
    <row r="28" spans="1:16" x14ac:dyDescent="0.25">
      <c r="A28" s="4" t="s">
        <v>20</v>
      </c>
      <c r="B28" s="8">
        <v>1304378</v>
      </c>
      <c r="C28" s="5"/>
      <c r="D28" s="7">
        <v>36052.85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>
        <f t="shared" si="0"/>
        <v>36052.85</v>
      </c>
    </row>
    <row r="29" spans="1:16" x14ac:dyDescent="0.25">
      <c r="A29" s="4" t="s">
        <v>21</v>
      </c>
      <c r="B29" s="8">
        <v>880000</v>
      </c>
      <c r="C29" s="5"/>
      <c r="D29" s="7">
        <v>15611.4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>
        <f>+D29+E29+F29+G29+H29+I29+J29+K29+L29+M29+N29+O29</f>
        <v>15611.4</v>
      </c>
    </row>
    <row r="30" spans="1:16" x14ac:dyDescent="0.25">
      <c r="A30" s="4" t="s">
        <v>22</v>
      </c>
      <c r="B30" s="8">
        <v>650000</v>
      </c>
      <c r="C30" s="5"/>
      <c r="D30" s="7">
        <v>15452.97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>
        <f t="shared" si="0"/>
        <v>15452.97</v>
      </c>
    </row>
    <row r="31" spans="1:16" x14ac:dyDescent="0.25">
      <c r="A31" s="4" t="s">
        <v>23</v>
      </c>
      <c r="B31" s="8">
        <v>223216</v>
      </c>
      <c r="C31" s="5"/>
      <c r="D31" s="7">
        <v>4265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>
        <f t="shared" si="0"/>
        <v>4265</v>
      </c>
    </row>
    <row r="32" spans="1:16" x14ac:dyDescent="0.25">
      <c r="A32" s="4" t="s">
        <v>24</v>
      </c>
      <c r="B32" s="8">
        <v>9822487</v>
      </c>
      <c r="C32" s="5"/>
      <c r="D32" s="7">
        <v>435237.13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>
        <f t="shared" si="0"/>
        <v>435237.13</v>
      </c>
    </row>
    <row r="33" spans="1:16" ht="12" hidden="1" customHeight="1" x14ac:dyDescent="0.25">
      <c r="A33" s="4" t="s">
        <v>25</v>
      </c>
      <c r="B33" s="8">
        <v>0</v>
      </c>
      <c r="C33" s="5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>
        <f t="shared" ref="P33:P79" si="5">+D33+E33+F33+G33+H33+I33+J33+K33+L33+M33+N33+O33</f>
        <v>0</v>
      </c>
    </row>
    <row r="34" spans="1:16" x14ac:dyDescent="0.25">
      <c r="A34" s="4" t="s">
        <v>26</v>
      </c>
      <c r="B34" s="8">
        <v>3179324</v>
      </c>
      <c r="C34" s="5"/>
      <c r="D34" s="7">
        <v>60592.2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>
        <f>+D34+E34+F34+G34+H34+I34+J34+K34+L34+M34+N34+O34</f>
        <v>60592.2</v>
      </c>
    </row>
    <row r="35" spans="1:16" x14ac:dyDescent="0.25">
      <c r="A35" s="3" t="s">
        <v>27</v>
      </c>
      <c r="B35" s="9">
        <f>+SUM(B36:B42)</f>
        <v>6807570</v>
      </c>
      <c r="C35" s="9">
        <f t="shared" ref="C35" si="6">+SUM(C36:C42)</f>
        <v>0</v>
      </c>
      <c r="D35" s="9">
        <f>SUM(D36:D37)</f>
        <v>106218.75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>
        <f>+D35+E35+F35+G35+H35+I35+J35+K35+L35+M35+N35+O35</f>
        <v>106218.75</v>
      </c>
    </row>
    <row r="36" spans="1:16" x14ac:dyDescent="0.25">
      <c r="A36" s="4" t="s">
        <v>28</v>
      </c>
      <c r="B36" s="8">
        <v>4125000</v>
      </c>
      <c r="C36" s="5"/>
      <c r="D36" s="7">
        <v>70000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>
        <f>+D36+E36+F36+G36+H36+I36+J36+K36+L36+M36+N36+O36</f>
        <v>70000</v>
      </c>
    </row>
    <row r="37" spans="1:16" x14ac:dyDescent="0.25">
      <c r="A37" s="4" t="s">
        <v>29</v>
      </c>
      <c r="B37" s="8"/>
      <c r="C37" s="5"/>
      <c r="D37" s="7">
        <v>36218.75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>
        <f t="shared" si="5"/>
        <v>36218.75</v>
      </c>
    </row>
    <row r="38" spans="1:16" x14ac:dyDescent="0.25">
      <c r="A38" s="4" t="s">
        <v>30</v>
      </c>
      <c r="B38" s="8"/>
      <c r="C38" s="5"/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>
        <f t="shared" si="5"/>
        <v>0</v>
      </c>
    </row>
    <row r="39" spans="1:16" x14ac:dyDescent="0.25">
      <c r="A39" s="4" t="s">
        <v>31</v>
      </c>
      <c r="B39" s="8"/>
      <c r="C39" s="5"/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>
        <f t="shared" si="5"/>
        <v>0</v>
      </c>
    </row>
    <row r="40" spans="1:16" x14ac:dyDescent="0.25">
      <c r="A40" s="4" t="s">
        <v>32</v>
      </c>
      <c r="B40" s="8"/>
      <c r="C40" s="5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>
        <f t="shared" si="5"/>
        <v>0</v>
      </c>
    </row>
    <row r="41" spans="1:16" x14ac:dyDescent="0.25">
      <c r="A41" s="4" t="s">
        <v>33</v>
      </c>
      <c r="B41" s="8">
        <v>2682570</v>
      </c>
      <c r="C41" s="5"/>
      <c r="D41" s="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>
        <f>+D41+E41+F41+G41+H41+I41+J41+K41+L41+M41+N41+O41</f>
        <v>0</v>
      </c>
    </row>
    <row r="42" spans="1:16" x14ac:dyDescent="0.25">
      <c r="A42" s="4" t="s">
        <v>34</v>
      </c>
      <c r="B42" s="8"/>
      <c r="C42" s="5"/>
      <c r="D42" s="7"/>
      <c r="E42" s="8"/>
      <c r="F42" s="27"/>
      <c r="G42" s="28"/>
      <c r="H42" s="28"/>
      <c r="I42" s="27"/>
      <c r="J42" s="27"/>
      <c r="K42" s="27"/>
      <c r="L42" s="28"/>
      <c r="M42" s="27"/>
      <c r="N42" s="8"/>
      <c r="O42" s="8"/>
      <c r="P42" s="28">
        <f t="shared" si="5"/>
        <v>0</v>
      </c>
    </row>
    <row r="43" spans="1:16" x14ac:dyDescent="0.25">
      <c r="A43" s="3" t="s">
        <v>35</v>
      </c>
      <c r="B43" s="7">
        <v>0</v>
      </c>
      <c r="C43" s="7">
        <v>0</v>
      </c>
      <c r="D43" s="7"/>
      <c r="E43" s="8"/>
      <c r="F43" s="27"/>
      <c r="G43" s="28"/>
      <c r="H43" s="28"/>
      <c r="I43" s="27"/>
      <c r="J43" s="27"/>
      <c r="K43" s="27"/>
      <c r="L43" s="28"/>
      <c r="M43" s="27"/>
      <c r="N43" s="8"/>
      <c r="O43" s="8"/>
      <c r="P43" s="28">
        <f t="shared" si="5"/>
        <v>0</v>
      </c>
    </row>
    <row r="44" spans="1:16" x14ac:dyDescent="0.25">
      <c r="A44" s="4" t="s">
        <v>36</v>
      </c>
      <c r="B44" s="7">
        <v>0</v>
      </c>
      <c r="C44" s="7">
        <v>0</v>
      </c>
      <c r="D44" s="7"/>
      <c r="E44" s="8"/>
      <c r="F44" s="27"/>
      <c r="G44" s="28"/>
      <c r="H44" s="28"/>
      <c r="I44" s="27"/>
      <c r="J44" s="27"/>
      <c r="K44" s="27"/>
      <c r="L44" s="28"/>
      <c r="M44" s="27"/>
      <c r="N44" s="8"/>
      <c r="O44" s="8"/>
      <c r="P44" s="28">
        <f t="shared" si="5"/>
        <v>0</v>
      </c>
    </row>
    <row r="45" spans="1:16" x14ac:dyDescent="0.25">
      <c r="A45" s="4" t="s">
        <v>37</v>
      </c>
      <c r="B45" s="7">
        <v>0</v>
      </c>
      <c r="C45" s="7">
        <v>0</v>
      </c>
      <c r="D45" s="7"/>
      <c r="E45" s="8"/>
      <c r="F45" s="27"/>
      <c r="G45" s="28"/>
      <c r="H45" s="28"/>
      <c r="I45" s="27"/>
      <c r="J45" s="27"/>
      <c r="K45" s="27"/>
      <c r="L45" s="28"/>
      <c r="M45" s="27"/>
      <c r="N45" s="8"/>
      <c r="O45" s="8"/>
      <c r="P45" s="28">
        <f t="shared" si="5"/>
        <v>0</v>
      </c>
    </row>
    <row r="46" spans="1:16" x14ac:dyDescent="0.25">
      <c r="A46" s="4" t="s">
        <v>38</v>
      </c>
      <c r="B46" s="7">
        <v>0</v>
      </c>
      <c r="C46" s="7">
        <v>0</v>
      </c>
      <c r="D46" s="7"/>
      <c r="E46" s="8"/>
      <c r="F46" s="27"/>
      <c r="G46" s="28"/>
      <c r="H46" s="28"/>
      <c r="I46" s="27"/>
      <c r="J46" s="27"/>
      <c r="K46" s="27"/>
      <c r="L46" s="28"/>
      <c r="M46" s="27"/>
      <c r="N46" s="8"/>
      <c r="O46" s="8"/>
      <c r="P46" s="28">
        <f t="shared" si="5"/>
        <v>0</v>
      </c>
    </row>
    <row r="47" spans="1:16" x14ac:dyDescent="0.25">
      <c r="A47" s="4" t="s">
        <v>39</v>
      </c>
      <c r="B47" s="7">
        <v>0</v>
      </c>
      <c r="C47" s="7">
        <v>0</v>
      </c>
      <c r="D47" s="7"/>
      <c r="E47" s="8"/>
      <c r="F47" s="27"/>
      <c r="G47" s="28"/>
      <c r="H47" s="28"/>
      <c r="I47" s="27"/>
      <c r="J47" s="27"/>
      <c r="K47" s="27"/>
      <c r="L47" s="28"/>
      <c r="M47" s="27"/>
      <c r="N47" s="8"/>
      <c r="O47" s="8"/>
      <c r="P47" s="28">
        <f t="shared" si="5"/>
        <v>0</v>
      </c>
    </row>
    <row r="48" spans="1:16" x14ac:dyDescent="0.25">
      <c r="A48" s="4" t="s">
        <v>40</v>
      </c>
      <c r="B48" s="7">
        <v>0</v>
      </c>
      <c r="C48" s="7">
        <v>0</v>
      </c>
      <c r="D48" s="7"/>
      <c r="E48" s="8"/>
      <c r="F48" s="27"/>
      <c r="G48" s="28"/>
      <c r="H48" s="28"/>
      <c r="I48" s="27"/>
      <c r="J48" s="27"/>
      <c r="K48" s="27"/>
      <c r="L48" s="28"/>
      <c r="M48" s="27"/>
      <c r="N48" s="8"/>
      <c r="O48" s="8"/>
      <c r="P48" s="28">
        <f t="shared" si="5"/>
        <v>0</v>
      </c>
    </row>
    <row r="49" spans="1:16" x14ac:dyDescent="0.25">
      <c r="A49" s="4" t="s">
        <v>41</v>
      </c>
      <c r="B49" s="7">
        <v>0</v>
      </c>
      <c r="C49" s="7">
        <v>0</v>
      </c>
      <c r="D49" s="7"/>
      <c r="E49" s="8"/>
      <c r="F49" s="27"/>
      <c r="G49" s="28"/>
      <c r="H49" s="28"/>
      <c r="I49" s="27"/>
      <c r="J49" s="27"/>
      <c r="K49" s="27"/>
      <c r="L49" s="28"/>
      <c r="M49" s="27"/>
      <c r="N49" s="8"/>
      <c r="O49" s="8"/>
      <c r="P49" s="28">
        <f t="shared" si="5"/>
        <v>0</v>
      </c>
    </row>
    <row r="50" spans="1:16" x14ac:dyDescent="0.25">
      <c r="A50" s="3" t="s">
        <v>42</v>
      </c>
      <c r="B50" s="9">
        <f>+SUM(B51:B59)</f>
        <v>24811501</v>
      </c>
      <c r="C50" s="9">
        <f t="shared" ref="C50" si="7">+SUM(C51:C59)</f>
        <v>0</v>
      </c>
      <c r="D50" s="9">
        <f>SUM(D51)</f>
        <v>385319.56</v>
      </c>
      <c r="E50" s="9"/>
      <c r="F50" s="27"/>
      <c r="G50" s="28"/>
      <c r="H50" s="28"/>
      <c r="I50" s="27"/>
      <c r="J50" s="27"/>
      <c r="K50" s="27"/>
      <c r="L50" s="27"/>
      <c r="M50" s="27"/>
      <c r="N50" s="9"/>
      <c r="O50" s="9"/>
      <c r="P50" s="9">
        <f>+D50+E50+F50+G50+H50+I50+J50+K50+L50+M50+N50+O50</f>
        <v>385319.56</v>
      </c>
    </row>
    <row r="51" spans="1:16" x14ac:dyDescent="0.25">
      <c r="A51" s="4" t="s">
        <v>43</v>
      </c>
      <c r="B51" s="8">
        <v>15441001</v>
      </c>
      <c r="C51" s="5"/>
      <c r="D51" s="7">
        <v>385319.56</v>
      </c>
      <c r="E51" s="8"/>
      <c r="F51" s="8"/>
      <c r="G51" s="8"/>
      <c r="H51" s="8"/>
      <c r="I51" s="8"/>
      <c r="J51" s="9"/>
      <c r="K51" s="9"/>
      <c r="L51" s="8"/>
      <c r="M51" s="8"/>
      <c r="N51" s="8"/>
      <c r="O51" s="8"/>
      <c r="P51" s="8">
        <f>+D51+E51+F51+G51+H51+I51+J51+K51+L51+M51+N51+O51</f>
        <v>385319.56</v>
      </c>
    </row>
    <row r="52" spans="1:16" x14ac:dyDescent="0.25">
      <c r="A52" s="4" t="s">
        <v>44</v>
      </c>
      <c r="B52" s="8" t="s">
        <v>94</v>
      </c>
      <c r="C52" s="5"/>
      <c r="D52" s="7"/>
      <c r="E52" s="8"/>
      <c r="F52" s="9"/>
      <c r="G52" s="8"/>
      <c r="H52" s="8"/>
      <c r="I52" s="8"/>
      <c r="J52" s="9"/>
      <c r="K52" s="9"/>
      <c r="L52" s="8"/>
      <c r="M52" s="8"/>
      <c r="N52" s="8"/>
      <c r="O52" s="8"/>
      <c r="P52" s="8">
        <f t="shared" si="5"/>
        <v>0</v>
      </c>
    </row>
    <row r="53" spans="1:16" hidden="1" x14ac:dyDescent="0.25">
      <c r="A53" s="4" t="s">
        <v>45</v>
      </c>
      <c r="B53" s="8" t="s">
        <v>94</v>
      </c>
      <c r="C53" s="5"/>
      <c r="D53" s="7"/>
      <c r="E53" s="8"/>
      <c r="F53" s="9"/>
      <c r="G53" s="8"/>
      <c r="H53" s="8"/>
      <c r="I53" s="8"/>
      <c r="J53" s="9"/>
      <c r="K53" s="9"/>
      <c r="L53" s="8"/>
      <c r="M53" s="8"/>
      <c r="N53" s="8"/>
      <c r="O53" s="8"/>
      <c r="P53" s="8">
        <f t="shared" si="5"/>
        <v>0</v>
      </c>
    </row>
    <row r="54" spans="1:16" hidden="1" x14ac:dyDescent="0.25">
      <c r="A54" s="4" t="s">
        <v>46</v>
      </c>
      <c r="B54" s="8" t="s">
        <v>94</v>
      </c>
      <c r="C54" s="5"/>
      <c r="D54" s="7"/>
      <c r="E54" s="8"/>
      <c r="F54" s="9"/>
      <c r="G54" s="8"/>
      <c r="H54" s="8"/>
      <c r="I54" s="8"/>
      <c r="J54" s="9"/>
      <c r="K54" s="9"/>
      <c r="L54" s="8"/>
      <c r="M54" s="8"/>
      <c r="N54" s="8"/>
      <c r="O54" s="8"/>
      <c r="P54" s="8">
        <f t="shared" si="5"/>
        <v>0</v>
      </c>
    </row>
    <row r="55" spans="1:16" x14ac:dyDescent="0.25">
      <c r="A55" s="4" t="s">
        <v>47</v>
      </c>
      <c r="B55" s="8">
        <v>1100000</v>
      </c>
      <c r="C55" s="5"/>
      <c r="D55" s="7"/>
      <c r="E55" s="8"/>
      <c r="F55" s="9"/>
      <c r="G55" s="8"/>
      <c r="H55" s="8"/>
      <c r="I55" s="8"/>
      <c r="J55" s="9"/>
      <c r="K55" s="9"/>
      <c r="L55" s="8"/>
      <c r="M55" s="8"/>
      <c r="N55" s="8"/>
      <c r="O55" s="8"/>
      <c r="P55" s="8">
        <f>+D55+E55+F55+G55+H55+I55+J55+K55+L55+M55+N55+O55</f>
        <v>0</v>
      </c>
    </row>
    <row r="56" spans="1:16" x14ac:dyDescent="0.25">
      <c r="A56" s="4" t="s">
        <v>48</v>
      </c>
      <c r="B56" s="8">
        <v>720500</v>
      </c>
      <c r="C56" s="5"/>
      <c r="D56" s="7"/>
      <c r="E56" s="8"/>
      <c r="F56" s="9"/>
      <c r="G56" s="8"/>
      <c r="H56" s="8"/>
      <c r="I56" s="8"/>
      <c r="J56" s="9"/>
      <c r="K56" s="9"/>
      <c r="L56" s="8"/>
      <c r="M56" s="8"/>
      <c r="N56" s="8"/>
      <c r="O56" s="8"/>
      <c r="P56" s="8">
        <f t="shared" si="5"/>
        <v>0</v>
      </c>
    </row>
    <row r="57" spans="1:16" x14ac:dyDescent="0.25">
      <c r="A57" s="4" t="s">
        <v>49</v>
      </c>
      <c r="B57" s="8" t="s">
        <v>94</v>
      </c>
      <c r="C57" s="5"/>
      <c r="D57" s="7"/>
      <c r="E57" s="8"/>
      <c r="F57" s="9"/>
      <c r="G57" s="8"/>
      <c r="H57" s="8"/>
      <c r="I57" s="8"/>
      <c r="J57" s="9"/>
      <c r="K57" s="9"/>
      <c r="L57" s="8"/>
      <c r="M57" s="8"/>
      <c r="N57" s="8"/>
      <c r="O57" s="8"/>
      <c r="P57" s="8">
        <f t="shared" si="5"/>
        <v>0</v>
      </c>
    </row>
    <row r="58" spans="1:16" x14ac:dyDescent="0.25">
      <c r="A58" s="4" t="s">
        <v>50</v>
      </c>
      <c r="B58" s="8">
        <v>550000</v>
      </c>
      <c r="C58" s="5"/>
      <c r="D58" s="7"/>
      <c r="E58" s="8"/>
      <c r="F58" s="9"/>
      <c r="G58" s="8"/>
      <c r="H58" s="8"/>
      <c r="I58" s="8"/>
      <c r="J58" s="9"/>
      <c r="K58" s="9"/>
      <c r="L58" s="8"/>
      <c r="M58" s="8"/>
      <c r="N58" s="8"/>
      <c r="O58" s="8"/>
      <c r="P58" s="8">
        <f t="shared" si="5"/>
        <v>0</v>
      </c>
    </row>
    <row r="59" spans="1:16" x14ac:dyDescent="0.25">
      <c r="A59" s="4" t="s">
        <v>51</v>
      </c>
      <c r="B59" s="8">
        <v>7000000</v>
      </c>
      <c r="C59" s="5"/>
      <c r="D59" s="7"/>
      <c r="E59" s="8"/>
      <c r="F59" s="9"/>
      <c r="G59" s="8"/>
      <c r="H59" s="8"/>
      <c r="I59" s="9"/>
      <c r="J59" s="9"/>
      <c r="K59" s="9"/>
      <c r="L59" s="8"/>
      <c r="M59" s="8"/>
      <c r="N59" s="8"/>
      <c r="O59" s="9"/>
      <c r="P59" s="8">
        <f>+D59+E59+F59+G59+H59+I59+J59+K59+L59+M59+N59+O59</f>
        <v>0</v>
      </c>
    </row>
    <row r="60" spans="1:16" x14ac:dyDescent="0.25">
      <c r="A60" s="3" t="s">
        <v>52</v>
      </c>
      <c r="B60" s="9">
        <f>+SUM(B61:B63)</f>
        <v>0</v>
      </c>
      <c r="C60" s="9">
        <f t="shared" ref="C60" si="8">+SUM(C61:C63)</f>
        <v>0</v>
      </c>
      <c r="D60" s="9"/>
      <c r="E60" s="8"/>
      <c r="F60" s="9"/>
      <c r="G60" s="8"/>
      <c r="H60" s="8"/>
      <c r="I60" s="9"/>
      <c r="J60" s="9"/>
      <c r="K60" s="9"/>
      <c r="L60" s="8"/>
      <c r="M60" s="9"/>
      <c r="N60" s="9"/>
      <c r="O60" s="9"/>
      <c r="P60" s="9">
        <f>+D60+E60+F60+G60+H60+I60+J60+K60+L60+M60+N60+O60</f>
        <v>0</v>
      </c>
    </row>
    <row r="61" spans="1:16" x14ac:dyDescent="0.25">
      <c r="A61" s="4" t="s">
        <v>53</v>
      </c>
      <c r="B61" s="8"/>
      <c r="C61" s="5"/>
      <c r="E61" s="8"/>
      <c r="F61" s="8"/>
      <c r="G61" s="8"/>
      <c r="H61" s="8"/>
      <c r="I61" s="9"/>
      <c r="J61" s="9"/>
      <c r="K61" s="9"/>
      <c r="L61" s="8"/>
      <c r="M61" s="8"/>
      <c r="N61" s="8"/>
      <c r="O61" s="8"/>
      <c r="P61" s="8">
        <f>+D61+E61+F61+G61+H61+I61+J61+K61+L61+M61+N61+O61</f>
        <v>0</v>
      </c>
    </row>
    <row r="62" spans="1:16" hidden="1" x14ac:dyDescent="0.25">
      <c r="A62" s="4" t="s">
        <v>54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/>
      <c r="O62" s="7"/>
      <c r="P62" s="8">
        <f t="shared" si="5"/>
        <v>0</v>
      </c>
    </row>
    <row r="63" spans="1:16" hidden="1" x14ac:dyDescent="0.25">
      <c r="A63" s="4" t="s">
        <v>55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/>
      <c r="O63" s="7"/>
      <c r="P63" s="8">
        <f t="shared" si="5"/>
        <v>0</v>
      </c>
    </row>
    <row r="64" spans="1:16" hidden="1" x14ac:dyDescent="0.25">
      <c r="A64" s="4" t="s">
        <v>56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/>
      <c r="O64" s="7"/>
      <c r="P64" s="8">
        <f t="shared" si="5"/>
        <v>0</v>
      </c>
    </row>
    <row r="65" spans="1:16" hidden="1" x14ac:dyDescent="0.25">
      <c r="A65" s="3" t="s">
        <v>57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/>
      <c r="O65" s="7"/>
      <c r="P65" s="8">
        <f t="shared" si="5"/>
        <v>0</v>
      </c>
    </row>
    <row r="66" spans="1:16" hidden="1" x14ac:dyDescent="0.25">
      <c r="A66" s="4" t="s">
        <v>58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/>
      <c r="O66" s="7"/>
      <c r="P66" s="8">
        <f t="shared" si="5"/>
        <v>0</v>
      </c>
    </row>
    <row r="67" spans="1:16" hidden="1" x14ac:dyDescent="0.25">
      <c r="A67" s="4" t="s">
        <v>59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/>
      <c r="O67" s="7"/>
      <c r="P67" s="8">
        <f t="shared" si="5"/>
        <v>0</v>
      </c>
    </row>
    <row r="68" spans="1:16" hidden="1" x14ac:dyDescent="0.25">
      <c r="A68" s="3" t="s">
        <v>60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/>
      <c r="O68" s="7"/>
      <c r="P68" s="8">
        <f t="shared" si="5"/>
        <v>0</v>
      </c>
    </row>
    <row r="69" spans="1:16" hidden="1" x14ac:dyDescent="0.25">
      <c r="A69" s="4" t="s">
        <v>61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/>
      <c r="O69" s="7"/>
      <c r="P69" s="8">
        <f t="shared" si="5"/>
        <v>0</v>
      </c>
    </row>
    <row r="70" spans="1:16" hidden="1" x14ac:dyDescent="0.25">
      <c r="A70" s="4" t="s">
        <v>62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/>
      <c r="O70" s="7"/>
      <c r="P70" s="8">
        <f t="shared" si="5"/>
        <v>0</v>
      </c>
    </row>
    <row r="71" spans="1:16" hidden="1" x14ac:dyDescent="0.25">
      <c r="A71" s="4" t="s">
        <v>63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/>
      <c r="O71" s="7"/>
      <c r="P71" s="8">
        <f t="shared" si="5"/>
        <v>0</v>
      </c>
    </row>
    <row r="72" spans="1:16" hidden="1" x14ac:dyDescent="0.25">
      <c r="A72" s="1" t="s">
        <v>66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/>
      <c r="O72" s="7"/>
      <c r="P72" s="8">
        <f t="shared" si="5"/>
        <v>0</v>
      </c>
    </row>
    <row r="73" spans="1:16" hidden="1" x14ac:dyDescent="0.25">
      <c r="A73" s="3" t="s">
        <v>67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/>
      <c r="O73" s="7"/>
      <c r="P73" s="8">
        <f t="shared" si="5"/>
        <v>0</v>
      </c>
    </row>
    <row r="74" spans="1:16" hidden="1" x14ac:dyDescent="0.25">
      <c r="A74" s="4" t="s">
        <v>68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/>
      <c r="O74" s="7"/>
      <c r="P74" s="8">
        <f t="shared" si="5"/>
        <v>0</v>
      </c>
    </row>
    <row r="75" spans="1:16" hidden="1" x14ac:dyDescent="0.25">
      <c r="A75" s="4" t="s">
        <v>69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/>
      <c r="O75" s="7"/>
      <c r="P75" s="8">
        <f t="shared" si="5"/>
        <v>0</v>
      </c>
    </row>
    <row r="76" spans="1:16" hidden="1" x14ac:dyDescent="0.25">
      <c r="A76" s="3" t="s">
        <v>70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P76" s="8">
        <f t="shared" si="5"/>
        <v>0</v>
      </c>
    </row>
    <row r="77" spans="1:16" hidden="1" x14ac:dyDescent="0.25">
      <c r="A77" s="4" t="s">
        <v>71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P77" s="8">
        <f t="shared" si="5"/>
        <v>0</v>
      </c>
    </row>
    <row r="78" spans="1:16" hidden="1" x14ac:dyDescent="0.25">
      <c r="A78" s="4" t="s">
        <v>72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P78" s="8">
        <f t="shared" si="5"/>
        <v>0</v>
      </c>
    </row>
    <row r="79" spans="1:16" hidden="1" x14ac:dyDescent="0.25">
      <c r="A79" s="3" t="s">
        <v>73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P79" s="8">
        <f t="shared" si="5"/>
        <v>0</v>
      </c>
    </row>
    <row r="80" spans="1:16" hidden="1" x14ac:dyDescent="0.25">
      <c r="A80" s="4" t="s">
        <v>74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P80" s="8">
        <f t="shared" ref="P80" si="9">+D80+E80+F80+G80+H80+I80+J80+K80+L80+M80+N80+O80</f>
        <v>0</v>
      </c>
    </row>
    <row r="81" spans="1:16" x14ac:dyDescent="0.25">
      <c r="A81" s="21" t="s">
        <v>64</v>
      </c>
      <c r="B81" s="23">
        <f>+B9+B15+B25+B35+B43+B50+B60+B65+B68+B73+B76+B79</f>
        <v>557500000</v>
      </c>
      <c r="C81" s="22">
        <f t="shared" ref="C81" si="10">+C9+C15+C25+C35+C43+C50+C60+C65+C68+C73+C76+C79</f>
        <v>0</v>
      </c>
      <c r="D81" s="23">
        <f>+D9+D15+D25+D35+D43+D50+D60+D65+D68+D73+D76+D79</f>
        <v>33907206.230000004</v>
      </c>
      <c r="E81" s="24">
        <f>+E9+E15+E25+E35+E50</f>
        <v>0</v>
      </c>
      <c r="F81" s="22">
        <f>+F9+F15+F25+F35+F50+F60</f>
        <v>0</v>
      </c>
      <c r="G81" s="22">
        <f>+G9+G15+G25+G35</f>
        <v>0</v>
      </c>
      <c r="H81" s="23">
        <f>+H9+H15+H25+H35</f>
        <v>0</v>
      </c>
      <c r="I81" s="22">
        <f>+I9+I15+I25+I35+I50</f>
        <v>0</v>
      </c>
      <c r="J81" s="23">
        <f>+J9+J15+J25+J35</f>
        <v>0</v>
      </c>
      <c r="K81" s="23">
        <f>+K9+K15+K25+K35</f>
        <v>0</v>
      </c>
      <c r="L81" s="23">
        <f>+L9+L15+L25+L35+L50</f>
        <v>0</v>
      </c>
      <c r="M81" s="22">
        <f>+M9+M15+M25+M35+M50+M60</f>
        <v>0</v>
      </c>
      <c r="N81" s="22">
        <f>+N9+N15+N25+N35+N60</f>
        <v>0</v>
      </c>
      <c r="O81" s="23">
        <f>+O9+O15+O25+O50+O35</f>
        <v>0</v>
      </c>
      <c r="P81" s="23">
        <f>+D81+E81+F81+G81+H81+I81+J81+K81+L81+M81+N81+O81</f>
        <v>33907206.230000004</v>
      </c>
    </row>
    <row r="82" spans="1:16" x14ac:dyDescent="0.25">
      <c r="B82" s="11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6" x14ac:dyDescent="0.25">
      <c r="B83" s="11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6" x14ac:dyDescent="0.25">
      <c r="B84" s="11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6" x14ac:dyDescent="0.25">
      <c r="E85" s="8"/>
    </row>
    <row r="86" spans="1:16" ht="15.75" x14ac:dyDescent="0.25">
      <c r="A86" s="25" t="s">
        <v>106</v>
      </c>
      <c r="B86" s="50"/>
      <c r="C86" s="50"/>
      <c r="D86" s="50" t="s">
        <v>102</v>
      </c>
      <c r="E86" s="50"/>
    </row>
    <row r="87" spans="1:16" ht="15.75" x14ac:dyDescent="0.25">
      <c r="A87" s="25" t="s">
        <v>107</v>
      </c>
      <c r="B87" s="50"/>
      <c r="C87" s="50"/>
      <c r="D87" s="50" t="s">
        <v>95</v>
      </c>
      <c r="E87" s="50"/>
    </row>
    <row r="88" spans="1:16" ht="15.75" x14ac:dyDescent="0.25">
      <c r="A88" s="25"/>
      <c r="B88" s="25"/>
      <c r="C88" s="25"/>
      <c r="D88" s="25"/>
      <c r="E88" s="25"/>
    </row>
    <row r="89" spans="1:16" ht="15.75" x14ac:dyDescent="0.25">
      <c r="A89" s="25"/>
      <c r="B89" s="25"/>
      <c r="C89" s="25"/>
      <c r="D89" s="25"/>
      <c r="E89" s="25"/>
    </row>
    <row r="90" spans="1:16" ht="15.75" x14ac:dyDescent="0.25">
      <c r="A90" s="26" t="s">
        <v>103</v>
      </c>
      <c r="B90" s="25"/>
      <c r="C90" s="25"/>
      <c r="D90" s="25"/>
      <c r="E90" s="25"/>
    </row>
    <row r="91" spans="1:16" ht="15.75" x14ac:dyDescent="0.25">
      <c r="A91" s="26" t="s">
        <v>104</v>
      </c>
      <c r="B91" s="25"/>
      <c r="C91" s="25"/>
      <c r="D91" s="25"/>
      <c r="E91" s="25"/>
    </row>
    <row r="92" spans="1:16" ht="15.75" x14ac:dyDescent="0.25">
      <c r="A92" s="26" t="s">
        <v>105</v>
      </c>
      <c r="B92" s="25"/>
      <c r="C92" s="25"/>
      <c r="D92" s="25"/>
      <c r="E92" s="25"/>
    </row>
    <row r="93" spans="1:16" ht="15.75" x14ac:dyDescent="0.25">
      <c r="A93" s="25"/>
      <c r="B93" s="25"/>
      <c r="C93" s="25"/>
      <c r="D93" s="25"/>
      <c r="E93" s="25"/>
    </row>
    <row r="94" spans="1:16" ht="15.75" thickBot="1" x14ac:dyDescent="0.3"/>
    <row r="95" spans="1:16" s="12" customFormat="1" ht="12.75" x14ac:dyDescent="0.2">
      <c r="A95" s="51" t="s">
        <v>99</v>
      </c>
      <c r="B95" s="52"/>
      <c r="C95" s="53"/>
    </row>
    <row r="96" spans="1:16" s="12" customFormat="1" ht="13.5" thickBot="1" x14ac:dyDescent="0.25">
      <c r="A96" s="54"/>
      <c r="B96" s="55"/>
      <c r="C96" s="56"/>
    </row>
    <row r="97" spans="1:3" s="12" customFormat="1" ht="12.75" x14ac:dyDescent="0.2">
      <c r="A97" s="29" t="s">
        <v>100</v>
      </c>
      <c r="B97" s="30"/>
      <c r="C97" s="31"/>
    </row>
    <row r="98" spans="1:3" s="12" customFormat="1" ht="13.5" thickBot="1" x14ac:dyDescent="0.25">
      <c r="A98" s="32"/>
      <c r="B98" s="33"/>
      <c r="C98" s="34"/>
    </row>
    <row r="99" spans="1:3" s="12" customFormat="1" ht="13.5" thickBot="1" x14ac:dyDescent="0.25">
      <c r="A99" s="35" t="s">
        <v>101</v>
      </c>
      <c r="B99" s="36"/>
      <c r="C99" s="37"/>
    </row>
    <row r="100" spans="1:3" s="12" customFormat="1" ht="12.75" x14ac:dyDescent="0.2">
      <c r="A100" s="13" t="s">
        <v>96</v>
      </c>
    </row>
    <row r="101" spans="1:3" s="12" customFormat="1" ht="12.75" x14ac:dyDescent="0.2">
      <c r="A101" s="14" t="s">
        <v>97</v>
      </c>
    </row>
    <row r="102" spans="1:3" s="12" customFormat="1" ht="12.75" x14ac:dyDescent="0.2">
      <c r="A102" s="14" t="s">
        <v>98</v>
      </c>
    </row>
  </sheetData>
  <mergeCells count="16">
    <mergeCell ref="A97:C98"/>
    <mergeCell ref="A99:C99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87:E87"/>
    <mergeCell ref="D86:E86"/>
    <mergeCell ref="B86:C86"/>
    <mergeCell ref="B87:C87"/>
    <mergeCell ref="A95:C96"/>
  </mergeCells>
  <pageMargins left="0.70866141732283472" right="0.70866141732283472" top="0.35433070866141736" bottom="0.74803149606299213" header="0.11811023622047245" footer="0.31496062992125984"/>
  <pageSetup paperSize="5"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1" ma:contentTypeDescription="Crear nuevo documento." ma:contentTypeScope="" ma:versionID="4a8fcd12cd7a53c0c87c183022888078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408723f9b295b9aa358424892a4c31ab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A3DCD0-5E4F-4E27-97B0-322DE36B0FC4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0e13dc4f-122b-4d99-99b9-8e0078ca2828"/>
    <ds:schemaRef ds:uri="http://purl.org/dc/dcmitype/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9C15963C-1AF7-4FBE-B4A1-AE98B11C9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Estephany J. Nuñez</cp:lastModifiedBy>
  <cp:lastPrinted>2023-01-10T19:06:08Z</cp:lastPrinted>
  <dcterms:created xsi:type="dcterms:W3CDTF">2021-07-29T18:58:50Z</dcterms:created>
  <dcterms:modified xsi:type="dcterms:W3CDTF">2023-02-08T18:17:43Z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