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Mayo/Ejecucion y Presupuesto/"/>
    </mc:Choice>
  </mc:AlternateContent>
  <xr:revisionPtr revIDLastSave="10" documentId="11_A82E265614A8950E07983810073C355820979DDF" xr6:coauthVersionLast="47" xr6:coauthVersionMax="47" xr10:uidLastSave="{77BA7B9C-2080-47B5-83B4-D0A5167693F8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H25" i="2"/>
  <c r="H15" i="2"/>
  <c r="H9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25" i="2"/>
  <c r="E35" i="2"/>
  <c r="E25" i="2"/>
  <c r="E15" i="2"/>
  <c r="F9" i="2"/>
  <c r="F35" i="2"/>
  <c r="F25" i="2"/>
  <c r="F15" i="2"/>
  <c r="F50" i="2"/>
  <c r="F60" i="2"/>
  <c r="F59" i="2" s="1"/>
  <c r="F57" i="2" s="1"/>
  <c r="F54" i="2" s="1"/>
  <c r="F53" i="2" s="1"/>
  <c r="F52" i="2" s="1"/>
  <c r="E9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P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G33" i="2" s="1"/>
  <c r="G15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0" i="2" s="1"/>
  <c r="H39" i="2" s="1"/>
  <c r="H38" i="2" s="1"/>
  <c r="H37" i="2" s="1"/>
  <c r="H33" i="2" s="1"/>
  <c r="I61" i="2"/>
  <c r="I60" i="2" s="1"/>
  <c r="I59" i="2" s="1"/>
  <c r="I58" i="2" s="1"/>
  <c r="I57" i="2" s="1"/>
  <c r="I56" i="2" s="1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I37" i="2" s="1"/>
  <c r="I36" i="2" s="1"/>
  <c r="I35" i="2" s="1"/>
  <c r="I34" i="2" s="1"/>
  <c r="I33" i="2" s="1"/>
  <c r="I32" i="2" s="1"/>
  <c r="I31" i="2" s="1"/>
  <c r="I30" i="2" s="1"/>
  <c r="I29" i="2" s="1"/>
  <c r="I28" i="2" s="1"/>
  <c r="I27" i="2" s="1"/>
  <c r="I26" i="2" s="1"/>
  <c r="I25" i="2" s="1"/>
  <c r="I24" i="2" s="1"/>
  <c r="I23" i="2" s="1"/>
  <c r="I22" i="2" s="1"/>
  <c r="I21" i="2" s="1"/>
  <c r="I20" i="2" s="1"/>
  <c r="I19" i="2" s="1"/>
  <c r="I18" i="2" s="1"/>
  <c r="I17" i="2" s="1"/>
  <c r="I16" i="2" s="1"/>
  <c r="I15" i="2" s="1"/>
  <c r="I14" i="2" s="1"/>
  <c r="I13" i="2" s="1"/>
  <c r="I12" i="2" s="1"/>
  <c r="I11" i="2" s="1"/>
  <c r="I10" i="2" s="1"/>
  <c r="P10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P11" i="2" l="1"/>
  <c r="P57" i="2"/>
  <c r="P53" i="2"/>
  <c r="P41" i="2"/>
  <c r="P29" i="2"/>
  <c r="P24" i="2"/>
  <c r="P19" i="2"/>
  <c r="P14" i="2"/>
  <c r="P56" i="2"/>
  <c r="P32" i="2"/>
  <c r="P28" i="2"/>
  <c r="P22" i="2"/>
  <c r="P18" i="2"/>
  <c r="P13" i="2"/>
  <c r="P59" i="2"/>
  <c r="P55" i="2"/>
  <c r="P51" i="2"/>
  <c r="P36" i="2"/>
  <c r="P31" i="2"/>
  <c r="P27" i="2"/>
  <c r="P21" i="2"/>
  <c r="P17" i="2"/>
  <c r="F81" i="2"/>
  <c r="P12" i="2"/>
  <c r="P58" i="2"/>
  <c r="P54" i="2"/>
  <c r="P34" i="2"/>
  <c r="P30" i="2"/>
  <c r="P26" i="2"/>
  <c r="P20" i="2"/>
  <c r="P16" i="2"/>
  <c r="P61" i="2"/>
  <c r="P23" i="2"/>
  <c r="E50" i="2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B9" i="2"/>
  <c r="E49" i="2" l="1"/>
  <c r="E81" i="2"/>
  <c r="B81" i="2"/>
  <c r="C60" i="2"/>
  <c r="C50" i="2"/>
  <c r="C35" i="2"/>
  <c r="C25" i="2"/>
  <c r="C15" i="2"/>
  <c r="C9" i="2"/>
  <c r="D60" i="2"/>
  <c r="P60" i="2" s="1"/>
  <c r="N81" i="2"/>
  <c r="D50" i="2"/>
  <c r="P50" i="2" s="1"/>
  <c r="D35" i="2"/>
  <c r="P35" i="2" s="1"/>
  <c r="D25" i="2"/>
  <c r="P25" i="2" s="1"/>
  <c r="D15" i="2"/>
  <c r="P15" i="2" s="1"/>
  <c r="G9" i="2"/>
  <c r="G81" i="2" s="1"/>
  <c r="I9" i="2"/>
  <c r="J9" i="2"/>
  <c r="K9" i="2"/>
  <c r="M9" i="2"/>
  <c r="E48" i="2" l="1"/>
  <c r="P49" i="2"/>
  <c r="H81" i="2"/>
  <c r="C81" i="2"/>
  <c r="M81" i="2"/>
  <c r="I81" i="2"/>
  <c r="K81" i="2"/>
  <c r="D81" i="2"/>
  <c r="J81" i="2"/>
  <c r="O9" i="2"/>
  <c r="O81" i="2" s="1"/>
  <c r="L9" i="2"/>
  <c r="L81" i="2" s="1"/>
  <c r="E47" i="2" l="1"/>
  <c r="P48" i="2"/>
  <c r="P9" i="2"/>
  <c r="P81" i="2" s="1"/>
  <c r="E46" i="2" l="1"/>
  <c r="P47" i="2"/>
  <c r="E45" i="2" l="1"/>
  <c r="P46" i="2"/>
  <c r="E44" i="2" l="1"/>
  <c r="P45" i="2"/>
  <c r="E43" i="2" l="1"/>
  <c r="P44" i="2"/>
  <c r="E42" i="2" l="1"/>
  <c r="P43" i="2"/>
  <c r="E40" i="2" l="1"/>
  <c r="P42" i="2"/>
  <c r="E39" i="2" l="1"/>
  <c r="P40" i="2"/>
  <c r="E38" i="2" l="1"/>
  <c r="P39" i="2"/>
  <c r="E37" i="2" l="1"/>
  <c r="P38" i="2"/>
  <c r="P37" i="2" l="1"/>
  <c r="E33" i="2"/>
  <c r="P33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<sst xmlns="http://schemas.openxmlformats.org/spreadsheetml/2006/main" count="108" uniqueCount="105">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</sst>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3" fillId="0" borderId="0" xfId="0" applyFont="1"/>
    <xf numFmtId="164" fontId="2" fillId="2" borderId="2" xfId="0" applyNumberFormat="1" applyFont="1" applyFill="1" applyBorder="1"/>
    <xf numFmtId="3" fontId="0" fillId="0" borderId="0" xfId="0" applyNumberFormat="1"/>
    <xf numFmtId="43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43" fontId="12" fillId="0" borderId="0" xfId="1" applyFont="1"/>
    <xf numFmtId="43" fontId="12" fillId="0" borderId="0" xfId="1" applyFont="1" applyAlignment="1">
      <alignment vertical="center" wrapText="1"/>
    </xf>
    <xf numFmtId="43" fontId="12" fillId="0" borderId="0" xfId="1" applyFont="1" applyAlignment="1">
      <alignment wrapText="1"/>
    </xf>
    <xf numFmtId="43" fontId="0" fillId="0" borderId="0" xfId="0" applyNumberFormat="1" applyFont="1"/>
    <xf numFmtId="43" fontId="2" fillId="2" borderId="2" xfId="1" applyFont="1" applyFill="1" applyBorder="1"/>
    <xf numFmtId="43" fontId="2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1" fillId="0" borderId="0" xfId="1" applyFont="1"/>
    <xf numFmtId="0" fontId="11" fillId="0" borderId="2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center" vertical="top" readingOrder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showGridLines="0" tabSelected="1" zoomScaleNormal="100" workbookViewId="0">
      <selection activeCell="G87" sqref="G87"/>
    </sheetView>
  </sheetViews>
  <sheetFormatPr baseColWidth="10" defaultColWidth="11.42578125" defaultRowHeight="15" x14ac:dyDescent="0.25"/>
  <cols>
    <col min="1" max="1" width="67.28515625" customWidth="1"/>
    <col min="2" max="2" width="17.2851562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5" customWidth="1"/>
    <col min="8" max="8" width="14.140625" customWidth="1"/>
    <col min="9" max="9" width="14.140625" bestFit="1" customWidth="1"/>
    <col min="10" max="10" width="9.85546875" customWidth="1"/>
    <col min="11" max="11" width="9.5703125" customWidth="1"/>
    <col min="12" max="12" width="10.85546875" customWidth="1"/>
    <col min="13" max="13" width="8.5703125" customWidth="1"/>
    <col min="14" max="14" width="8.28515625" customWidth="1"/>
    <col min="15" max="15" width="9.5703125" customWidth="1"/>
    <col min="16" max="16" width="15.140625" bestFit="1" customWidth="1"/>
  </cols>
  <sheetData>
    <row r="1" spans="1:17" ht="28.5" customHeight="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21" customHeight="1" x14ac:dyDescent="0.25">
      <c r="A2" s="36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7" ht="15.75" x14ac:dyDescent="0.25">
      <c r="A3" s="41">
        <v>2022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customHeight="1" x14ac:dyDescent="0.25">
      <c r="A4" s="43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customHeight="1" x14ac:dyDescent="0.25">
      <c r="A5" s="30" t="s">
        <v>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25.5" customHeight="1" x14ac:dyDescent="0.25">
      <c r="A6" s="38" t="s">
        <v>65</v>
      </c>
      <c r="B6" s="39" t="s">
        <v>92</v>
      </c>
      <c r="C6" s="39" t="s">
        <v>91</v>
      </c>
      <c r="D6" s="31" t="s">
        <v>89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x14ac:dyDescent="0.25">
      <c r="A7" s="38"/>
      <c r="B7" s="40"/>
      <c r="C7" s="40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 t="shared" ref="B9:C9" si="0">+SUM(B10:B14)</f>
        <v>381014859.82999998</v>
      </c>
      <c r="C9" s="12">
        <f t="shared" si="0"/>
        <v>0</v>
      </c>
      <c r="D9" s="12">
        <f>+SUM(D10:D14)</f>
        <v>31524107.669999998</v>
      </c>
      <c r="E9" s="12">
        <f>+E10+E11+E12+E13+E14</f>
        <v>30249608.050000001</v>
      </c>
      <c r="F9" s="12">
        <f>+F10+F11+F12+F13+F14</f>
        <v>32603332.269999996</v>
      </c>
      <c r="G9" s="12">
        <f t="shared" ref="G9:O9" si="1">+SUM(G10:G14)</f>
        <v>31474096.710000001</v>
      </c>
      <c r="H9" s="12">
        <f>+SUM(H10:H14)</f>
        <v>30919974.649999999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+D9+E9+F9+G9+H9+I9+J9+K9+L9+M9+N9+O9</f>
        <v>156771119.34999999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2">
        <v>21435578.510000002</v>
      </c>
      <c r="F10" s="25">
        <v>23249365.899999999</v>
      </c>
      <c r="G10" s="29">
        <v>22726240.73</v>
      </c>
      <c r="H10" s="25">
        <v>22301536.93</v>
      </c>
      <c r="I10" s="12">
        <f t="shared" ref="I10" si="2">+SUM(I11:I15)</f>
        <v>0</v>
      </c>
      <c r="J10" s="12">
        <f t="shared" ref="J10" si="3">+SUM(J11:J15)</f>
        <v>0</v>
      </c>
      <c r="K10" s="12">
        <f t="shared" ref="K10" si="4">+SUM(K11:K15)</f>
        <v>0</v>
      </c>
      <c r="L10" s="12">
        <f t="shared" ref="L10" si="5">+SUM(L11:L15)</f>
        <v>0</v>
      </c>
      <c r="M10" s="12">
        <f t="shared" ref="M10" si="6">+SUM(M11:M15)</f>
        <v>0</v>
      </c>
      <c r="N10" s="12">
        <f t="shared" ref="N10:O10" si="7">+SUM(N11:N15)</f>
        <v>0</v>
      </c>
      <c r="O10" s="12">
        <f t="shared" si="7"/>
        <v>0</v>
      </c>
      <c r="P10" s="25">
        <f>+D10+E10+F10+G10+H10+I10+J10+K10+L10+M10+N10+O10</f>
        <v>112110065.37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2">
        <v>2845179.31</v>
      </c>
      <c r="F11" s="25">
        <v>2980278.58</v>
      </c>
      <c r="G11" s="25">
        <v>2395747.36</v>
      </c>
      <c r="H11" s="25">
        <v>2224382.8199999998</v>
      </c>
      <c r="I11" s="12">
        <f t="shared" ref="I11" si="8">+SUM(I12:I16)</f>
        <v>0</v>
      </c>
      <c r="J11" s="12">
        <f t="shared" ref="J11" si="9">+SUM(J12:J16)</f>
        <v>0</v>
      </c>
      <c r="K11" s="12">
        <f t="shared" ref="K11" si="10">+SUM(K12:K16)</f>
        <v>0</v>
      </c>
      <c r="L11" s="12">
        <f t="shared" ref="L11" si="11">+SUM(L12:L16)</f>
        <v>0</v>
      </c>
      <c r="M11" s="12">
        <f t="shared" ref="M11" si="12">+SUM(M12:M16)</f>
        <v>0</v>
      </c>
      <c r="N11" s="12">
        <f t="shared" ref="N11:O11" si="13">+SUM(N12:N16)</f>
        <v>0</v>
      </c>
      <c r="O11" s="12">
        <f t="shared" si="13"/>
        <v>0</v>
      </c>
      <c r="P11" s="25">
        <f t="shared" ref="P11:P14" si="14">+D11+E11+F11+G11+H11+I11+J11+K11+L11+M11+N11+O11</f>
        <v>13740331.060000001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2">
        <v>130830</v>
      </c>
      <c r="F12" s="25">
        <v>48000</v>
      </c>
      <c r="G12" s="25">
        <v>48000</v>
      </c>
      <c r="H12" s="25">
        <v>93000</v>
      </c>
      <c r="I12" s="12">
        <f t="shared" ref="I12" si="15">+SUM(I13:I17)</f>
        <v>0</v>
      </c>
      <c r="J12" s="12">
        <f t="shared" ref="J12" si="16">+SUM(J13:J17)</f>
        <v>0</v>
      </c>
      <c r="K12" s="12">
        <f t="shared" ref="K12" si="17">+SUM(K13:K17)</f>
        <v>0</v>
      </c>
      <c r="L12" s="12">
        <f t="shared" ref="L12" si="18">+SUM(L13:L17)</f>
        <v>0</v>
      </c>
      <c r="M12" s="12">
        <f t="shared" ref="M12" si="19">+SUM(M13:M17)</f>
        <v>0</v>
      </c>
      <c r="N12" s="12">
        <f t="shared" ref="N12:O12" si="20">+SUM(N13:N17)</f>
        <v>0</v>
      </c>
      <c r="O12" s="12">
        <f t="shared" si="20"/>
        <v>0</v>
      </c>
      <c r="P12" s="25">
        <f t="shared" si="14"/>
        <v>319830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2">
        <v>3753891.69</v>
      </c>
      <c r="F13" s="25">
        <v>4111334.55</v>
      </c>
      <c r="G13" s="25">
        <v>4099292.07</v>
      </c>
      <c r="H13" s="25">
        <v>4103282.07</v>
      </c>
      <c r="I13" s="12">
        <f t="shared" ref="I13" si="21">+SUM(I14:I18)</f>
        <v>0</v>
      </c>
      <c r="J13" s="12">
        <f t="shared" ref="J13" si="22">+SUM(J14:J18)</f>
        <v>0</v>
      </c>
      <c r="K13" s="12">
        <f t="shared" ref="K13" si="23">+SUM(K14:K18)</f>
        <v>0</v>
      </c>
      <c r="L13" s="12">
        <f t="shared" ref="L13" si="24">+SUM(L14:L18)</f>
        <v>0</v>
      </c>
      <c r="M13" s="12">
        <f t="shared" ref="M13" si="25">+SUM(M14:M18)</f>
        <v>0</v>
      </c>
      <c r="N13" s="12">
        <f t="shared" ref="N13:O13" si="26">+SUM(N14:N18)</f>
        <v>0</v>
      </c>
      <c r="O13" s="12">
        <f t="shared" si="26"/>
        <v>0</v>
      </c>
      <c r="P13" s="25">
        <f t="shared" si="14"/>
        <v>19848152.059999999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2">
        <v>2084128.54</v>
      </c>
      <c r="F14" s="25">
        <v>2214353.2400000002</v>
      </c>
      <c r="G14" s="25">
        <v>2204816.5499999998</v>
      </c>
      <c r="H14" s="25">
        <v>2197772.83</v>
      </c>
      <c r="I14" s="12">
        <f t="shared" ref="I14" si="27">+SUM(I15:I19)</f>
        <v>0</v>
      </c>
      <c r="J14" s="12">
        <f t="shared" ref="J14" si="28">+SUM(J15:J19)</f>
        <v>0</v>
      </c>
      <c r="K14" s="12">
        <f t="shared" ref="K14" si="29">+SUM(K15:K19)</f>
        <v>0</v>
      </c>
      <c r="L14" s="12">
        <f t="shared" ref="L14" si="30">+SUM(L15:L19)</f>
        <v>0</v>
      </c>
      <c r="M14" s="12">
        <f t="shared" ref="M14" si="31">+SUM(M15:M19)</f>
        <v>0</v>
      </c>
      <c r="N14" s="12">
        <f t="shared" ref="N14:O14" si="32">+SUM(N15:N19)</f>
        <v>0</v>
      </c>
      <c r="O14" s="12">
        <f t="shared" si="32"/>
        <v>0</v>
      </c>
      <c r="P14" s="25">
        <f t="shared" si="14"/>
        <v>10752740.860000001</v>
      </c>
    </row>
    <row r="15" spans="1:17" x14ac:dyDescent="0.25">
      <c r="A15" s="3" t="s">
        <v>7</v>
      </c>
      <c r="B15" s="12">
        <f t="shared" ref="B15:C15" si="33">+SUM(B16:B24)</f>
        <v>60745827</v>
      </c>
      <c r="C15" s="12">
        <f t="shared" si="33"/>
        <v>0</v>
      </c>
      <c r="D15" s="12">
        <f>+SUM(D16:D24)</f>
        <v>2559585.08</v>
      </c>
      <c r="E15" s="28">
        <f>+E16+E17+E18+E19+E20+E21+E22+E23+E24</f>
        <v>3438524.22</v>
      </c>
      <c r="F15" s="12">
        <f>+F16+F17+F18+F19+F20+F21+F22+F23+F24</f>
        <v>3045952.38</v>
      </c>
      <c r="G15" s="12">
        <f>+G16+G17+G18+G19+G20+G21+G22+G23+G24</f>
        <v>2539508.06</v>
      </c>
      <c r="H15" s="12">
        <f>+SUM(H16:H24)</f>
        <v>3331629.6800000006</v>
      </c>
      <c r="I15" s="12">
        <f t="shared" ref="I15" si="34">+SUM(I16:I20)</f>
        <v>0</v>
      </c>
      <c r="J15" s="12">
        <f t="shared" ref="J15" si="35">+SUM(J16:J20)</f>
        <v>0</v>
      </c>
      <c r="K15" s="12">
        <f t="shared" ref="K15" si="36">+SUM(K16:K20)</f>
        <v>0</v>
      </c>
      <c r="L15" s="12">
        <f t="shared" ref="L15" si="37">+SUM(L16:L20)</f>
        <v>0</v>
      </c>
      <c r="M15" s="12">
        <f t="shared" ref="M15" si="38">+SUM(M16:M20)</f>
        <v>0</v>
      </c>
      <c r="N15" s="12">
        <f t="shared" ref="N15:O15" si="39">+SUM(N16:N20)</f>
        <v>0</v>
      </c>
      <c r="O15" s="12">
        <f t="shared" si="39"/>
        <v>0</v>
      </c>
      <c r="P15" s="12">
        <f>+D15+E15+F15+G15+H15+I15+J15+K15+L15+M15+N15+O15</f>
        <v>14915199.420000002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3">
        <v>451535.11</v>
      </c>
      <c r="F16" s="25">
        <v>627399.68999999994</v>
      </c>
      <c r="G16" s="25">
        <v>536692.99</v>
      </c>
      <c r="H16" s="25">
        <v>579610.53</v>
      </c>
      <c r="I16" s="12">
        <f t="shared" ref="I16" si="40">+SUM(I17:I21)</f>
        <v>0</v>
      </c>
      <c r="J16" s="12">
        <f t="shared" ref="J16" si="41">+SUM(J17:J21)</f>
        <v>0</v>
      </c>
      <c r="K16" s="12">
        <f t="shared" ref="K16" si="42">+SUM(K17:K21)</f>
        <v>0</v>
      </c>
      <c r="L16" s="12">
        <f t="shared" ref="L16" si="43">+SUM(L17:L21)</f>
        <v>0</v>
      </c>
      <c r="M16" s="12">
        <f t="shared" ref="M16" si="44">+SUM(M17:M21)</f>
        <v>0</v>
      </c>
      <c r="N16" s="12">
        <f t="shared" ref="N16:O16" si="45">+SUM(N17:N21)</f>
        <v>0</v>
      </c>
      <c r="O16" s="12">
        <f t="shared" si="45"/>
        <v>0</v>
      </c>
      <c r="P16" s="25">
        <f t="shared" ref="P16:P79" si="46">+D16+E16+F16+G16+H16+I16+J16+K16+L16+M16+N16+O16</f>
        <v>2642369.87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3">
        <v>675651.01</v>
      </c>
      <c r="F17" s="25">
        <v>885967.8</v>
      </c>
      <c r="G17" s="25">
        <v>373348.65</v>
      </c>
      <c r="H17" s="25">
        <v>663128.4</v>
      </c>
      <c r="I17" s="12">
        <f t="shared" ref="I17" si="47">+SUM(I18:I22)</f>
        <v>0</v>
      </c>
      <c r="J17" s="12">
        <f t="shared" ref="J17" si="48">+SUM(J18:J22)</f>
        <v>0</v>
      </c>
      <c r="K17" s="12">
        <f t="shared" ref="K17" si="49">+SUM(K18:K22)</f>
        <v>0</v>
      </c>
      <c r="L17" s="12">
        <f t="shared" ref="L17" si="50">+SUM(L18:L22)</f>
        <v>0</v>
      </c>
      <c r="M17" s="12">
        <f t="shared" ref="M17" si="51">+SUM(M18:M22)</f>
        <v>0</v>
      </c>
      <c r="N17" s="12">
        <f t="shared" ref="N17:O17" si="52">+SUM(N18:N22)</f>
        <v>0</v>
      </c>
      <c r="O17" s="12">
        <f t="shared" si="52"/>
        <v>0</v>
      </c>
      <c r="P17" s="25">
        <f t="shared" si="46"/>
        <v>3050810.7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2">
        <v>191403.44</v>
      </c>
      <c r="F18" s="25">
        <v>3800</v>
      </c>
      <c r="G18" s="25">
        <v>0</v>
      </c>
      <c r="H18" s="25">
        <v>113739.54</v>
      </c>
      <c r="I18" s="12">
        <f t="shared" ref="I18" si="53">+SUM(I19:I23)</f>
        <v>0</v>
      </c>
      <c r="J18" s="12">
        <f t="shared" ref="J18" si="54">+SUM(J19:J23)</f>
        <v>0</v>
      </c>
      <c r="K18" s="12">
        <f t="shared" ref="K18" si="55">+SUM(K19:K23)</f>
        <v>0</v>
      </c>
      <c r="L18" s="12">
        <f t="shared" ref="L18" si="56">+SUM(L19:L23)</f>
        <v>0</v>
      </c>
      <c r="M18" s="12">
        <f t="shared" ref="M18" si="57">+SUM(M19:M23)</f>
        <v>0</v>
      </c>
      <c r="N18" s="12">
        <f t="shared" ref="N18:O18" si="58">+SUM(N19:N23)</f>
        <v>0</v>
      </c>
      <c r="O18" s="12">
        <f t="shared" si="58"/>
        <v>0</v>
      </c>
      <c r="P18" s="25">
        <f t="shared" si="46"/>
        <v>312742.98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3">
        <v>60</v>
      </c>
      <c r="F19" s="25">
        <v>120</v>
      </c>
      <c r="G19" s="25">
        <v>0</v>
      </c>
      <c r="H19" s="25">
        <v>0</v>
      </c>
      <c r="I19" s="12">
        <f t="shared" ref="I19" si="59">+SUM(I20:I24)</f>
        <v>0</v>
      </c>
      <c r="J19" s="12">
        <f t="shared" ref="J19" si="60">+SUM(J20:J24)</f>
        <v>0</v>
      </c>
      <c r="K19" s="12">
        <f t="shared" ref="K19" si="61">+SUM(K20:K24)</f>
        <v>0</v>
      </c>
      <c r="L19" s="12">
        <f t="shared" ref="L19" si="62">+SUM(L20:L24)</f>
        <v>0</v>
      </c>
      <c r="M19" s="12">
        <f t="shared" ref="M19" si="63">+SUM(M20:M24)</f>
        <v>0</v>
      </c>
      <c r="N19" s="12">
        <f t="shared" ref="N19:O19" si="64">+SUM(N20:N24)</f>
        <v>0</v>
      </c>
      <c r="O19" s="12">
        <f t="shared" si="64"/>
        <v>0</v>
      </c>
      <c r="P19" s="25">
        <f t="shared" si="46"/>
        <v>180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3">
        <v>415337.58</v>
      </c>
      <c r="F20" s="25">
        <v>95433.68</v>
      </c>
      <c r="G20" s="25">
        <v>95433.68</v>
      </c>
      <c r="H20" s="25">
        <v>333290.39</v>
      </c>
      <c r="I20" s="12">
        <f t="shared" ref="I20" si="65">+SUM(I21:I25)</f>
        <v>0</v>
      </c>
      <c r="J20" s="12">
        <f t="shared" ref="J20" si="66">+SUM(J21:J25)</f>
        <v>0</v>
      </c>
      <c r="K20" s="12">
        <f t="shared" ref="K20" si="67">+SUM(K21:K25)</f>
        <v>0</v>
      </c>
      <c r="L20" s="12">
        <f t="shared" ref="L20" si="68">+SUM(L21:L25)</f>
        <v>0</v>
      </c>
      <c r="M20" s="12">
        <f t="shared" ref="M20" si="69">+SUM(M21:M25)</f>
        <v>0</v>
      </c>
      <c r="N20" s="12">
        <f t="shared" ref="N20:O20" si="70">+SUM(N21:N25)</f>
        <v>0</v>
      </c>
      <c r="O20" s="12">
        <f t="shared" si="70"/>
        <v>0</v>
      </c>
      <c r="P20" s="25">
        <f t="shared" si="46"/>
        <v>1471126.2999999998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3">
        <v>343565.73</v>
      </c>
      <c r="F21" s="25">
        <v>340572.89</v>
      </c>
      <c r="G21" s="25">
        <v>340572.89</v>
      </c>
      <c r="H21" s="25">
        <v>340572.89</v>
      </c>
      <c r="I21" s="12">
        <f t="shared" ref="I21" si="71">+SUM(I22:I26)</f>
        <v>0</v>
      </c>
      <c r="J21" s="12">
        <f t="shared" ref="J21" si="72">+SUM(J22:J26)</f>
        <v>0</v>
      </c>
      <c r="K21" s="12">
        <f t="shared" ref="K21" si="73">+SUM(K22:K26)</f>
        <v>0</v>
      </c>
      <c r="L21" s="12">
        <f t="shared" ref="L21" si="74">+SUM(L22:L26)</f>
        <v>0</v>
      </c>
      <c r="M21" s="12">
        <f t="shared" ref="M21" si="75">+SUM(M22:M26)</f>
        <v>0</v>
      </c>
      <c r="N21" s="12">
        <f t="shared" ref="N21:O21" si="76">+SUM(N22:N26)</f>
        <v>0</v>
      </c>
      <c r="O21" s="12">
        <f t="shared" si="76"/>
        <v>0</v>
      </c>
      <c r="P21" s="25">
        <f t="shared" si="46"/>
        <v>1707192.3599999999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4">
        <v>25566.27</v>
      </c>
      <c r="F22" s="25">
        <v>32747.360000000001</v>
      </c>
      <c r="G22" s="25">
        <v>17759</v>
      </c>
      <c r="H22" s="25">
        <v>13988.45</v>
      </c>
      <c r="I22" s="12">
        <f t="shared" ref="I22" si="77">+SUM(I23:I27)</f>
        <v>0</v>
      </c>
      <c r="J22" s="12">
        <f t="shared" ref="J22" si="78">+SUM(J23:J27)</f>
        <v>0</v>
      </c>
      <c r="K22" s="12">
        <f t="shared" ref="K22" si="79">+SUM(K23:K27)</f>
        <v>0</v>
      </c>
      <c r="L22" s="12">
        <f t="shared" ref="L22" si="80">+SUM(L23:L27)</f>
        <v>0</v>
      </c>
      <c r="M22" s="12">
        <f t="shared" ref="M22" si="81">+SUM(M23:M27)</f>
        <v>0</v>
      </c>
      <c r="N22" s="12">
        <f t="shared" ref="N22:O22" si="82">+SUM(N23:N27)</f>
        <v>0</v>
      </c>
      <c r="O22" s="12">
        <f t="shared" si="82"/>
        <v>0</v>
      </c>
      <c r="P22" s="25">
        <f t="shared" si="46"/>
        <v>106463.08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4">
        <v>1133840.8500000001</v>
      </c>
      <c r="F23" s="25">
        <v>858330.95</v>
      </c>
      <c r="G23" s="25">
        <v>970169.48</v>
      </c>
      <c r="H23" s="25">
        <v>1000161.92</v>
      </c>
      <c r="I23" s="12">
        <f t="shared" ref="I23" si="83">+SUM(I24:I28)</f>
        <v>0</v>
      </c>
      <c r="J23" s="12">
        <f t="shared" ref="J23" si="84">+SUM(J24:J28)</f>
        <v>0</v>
      </c>
      <c r="K23" s="12">
        <f t="shared" ref="K23" si="85">+SUM(K24:K28)</f>
        <v>0</v>
      </c>
      <c r="L23" s="12">
        <f t="shared" ref="L23" si="86">+SUM(L24:L28)</f>
        <v>0</v>
      </c>
      <c r="M23" s="12">
        <f t="shared" ref="M23" si="87">+SUM(M24:M28)</f>
        <v>0</v>
      </c>
      <c r="N23" s="12">
        <f t="shared" ref="N23:O23" si="88">+SUM(N24:N28)</f>
        <v>0</v>
      </c>
      <c r="O23" s="12">
        <f t="shared" si="88"/>
        <v>0</v>
      </c>
      <c r="P23" s="25">
        <f t="shared" si="46"/>
        <v>4529899.5100000007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4">
        <v>201564.23</v>
      </c>
      <c r="F24" s="25">
        <v>201580.01</v>
      </c>
      <c r="G24" s="25">
        <v>205531.37</v>
      </c>
      <c r="H24" s="25">
        <v>287137.56</v>
      </c>
      <c r="I24" s="12">
        <f t="shared" ref="I24" si="89">+SUM(I25:I29)</f>
        <v>0</v>
      </c>
      <c r="J24" s="12">
        <f t="shared" ref="J24" si="90">+SUM(J25:J29)</f>
        <v>0</v>
      </c>
      <c r="K24" s="12">
        <f t="shared" ref="K24" si="91">+SUM(K25:K29)</f>
        <v>0</v>
      </c>
      <c r="L24" s="12">
        <f t="shared" ref="L24" si="92">+SUM(L25:L29)</f>
        <v>0</v>
      </c>
      <c r="M24" s="12">
        <f t="shared" ref="M24" si="93">+SUM(M25:M29)</f>
        <v>0</v>
      </c>
      <c r="N24" s="12">
        <f t="shared" ref="N24:O24" si="94">+SUM(N25:N29)</f>
        <v>0</v>
      </c>
      <c r="O24" s="12">
        <f t="shared" si="94"/>
        <v>0</v>
      </c>
      <c r="P24" s="25">
        <f t="shared" si="46"/>
        <v>1094414.6200000001</v>
      </c>
    </row>
    <row r="25" spans="1:16" x14ac:dyDescent="0.25">
      <c r="A25" s="3" t="s">
        <v>17</v>
      </c>
      <c r="B25" s="12">
        <f t="shared" ref="B25:C25" si="95">+SUM(B26:B34)</f>
        <v>15390158</v>
      </c>
      <c r="C25" s="12">
        <f t="shared" si="95"/>
        <v>0</v>
      </c>
      <c r="D25" s="12">
        <f>+SUM(D26:D34)</f>
        <v>513276.97</v>
      </c>
      <c r="E25" s="12">
        <f>+E26+E27+E28+E29+E30+E31+E32+E34</f>
        <v>678504.94</v>
      </c>
      <c r="F25" s="12">
        <f>+F26+F27+F28+F29+F30+F31+F32+F34</f>
        <v>759689.34000000008</v>
      </c>
      <c r="G25" s="12">
        <f>+G26+G27+G28+G29+G30+G31+G32+G34</f>
        <v>810868.6</v>
      </c>
      <c r="H25" s="12">
        <f>+H26+H27+H28+H29+H30+H31+H32+H34</f>
        <v>625244.97</v>
      </c>
      <c r="I25" s="12">
        <f t="shared" ref="I25" si="96">+SUM(I26:I30)</f>
        <v>0</v>
      </c>
      <c r="J25" s="12">
        <f t="shared" ref="J25" si="97">+SUM(J26:J30)</f>
        <v>0</v>
      </c>
      <c r="K25" s="12">
        <f t="shared" ref="K25" si="98">+SUM(K26:K30)</f>
        <v>0</v>
      </c>
      <c r="L25" s="12">
        <f t="shared" ref="L25" si="99">+SUM(L26:L30)</f>
        <v>0</v>
      </c>
      <c r="M25" s="12">
        <f t="shared" ref="M25" si="100">+SUM(M26:M30)</f>
        <v>0</v>
      </c>
      <c r="N25" s="12">
        <f t="shared" ref="N25:O25" si="101">+SUM(N26:N30)</f>
        <v>0</v>
      </c>
      <c r="O25" s="12">
        <f t="shared" si="101"/>
        <v>0</v>
      </c>
      <c r="P25" s="12">
        <f t="shared" si="46"/>
        <v>3387584.8200000003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5">
        <v>29313.85</v>
      </c>
      <c r="F26" s="25">
        <v>40542.980000000003</v>
      </c>
      <c r="G26" s="25">
        <v>74863.539999999994</v>
      </c>
      <c r="H26" s="25">
        <v>43100.37</v>
      </c>
      <c r="I26" s="12">
        <f t="shared" ref="I26" si="102">+SUM(I27:I31)</f>
        <v>0</v>
      </c>
      <c r="J26" s="12">
        <f t="shared" ref="J26" si="103">+SUM(J27:J31)</f>
        <v>0</v>
      </c>
      <c r="K26" s="12">
        <f t="shared" ref="K26" si="104">+SUM(K27:K31)</f>
        <v>0</v>
      </c>
      <c r="L26" s="12">
        <f t="shared" ref="L26" si="105">+SUM(L27:L31)</f>
        <v>0</v>
      </c>
      <c r="M26" s="12">
        <f t="shared" ref="M26" si="106">+SUM(M27:M31)</f>
        <v>0</v>
      </c>
      <c r="N26" s="12">
        <f t="shared" ref="N26:O26" si="107">+SUM(N27:N31)</f>
        <v>0</v>
      </c>
      <c r="O26" s="12">
        <f t="shared" si="107"/>
        <v>0</v>
      </c>
      <c r="P26" s="25">
        <f t="shared" si="46"/>
        <v>216872.36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5">
        <v>184.08</v>
      </c>
      <c r="F27" s="25">
        <v>663.16</v>
      </c>
      <c r="G27" s="25">
        <v>379.97</v>
      </c>
      <c r="H27" s="25">
        <v>688.54</v>
      </c>
      <c r="I27" s="12">
        <f t="shared" ref="I27" si="108">+SUM(I28:I32)</f>
        <v>0</v>
      </c>
      <c r="J27" s="12">
        <f t="shared" ref="J27" si="109">+SUM(J28:J32)</f>
        <v>0</v>
      </c>
      <c r="K27" s="12">
        <f t="shared" ref="K27" si="110">+SUM(K28:K32)</f>
        <v>0</v>
      </c>
      <c r="L27" s="12">
        <f t="shared" ref="L27" si="111">+SUM(L28:L32)</f>
        <v>0</v>
      </c>
      <c r="M27" s="12">
        <f t="shared" ref="M27" si="112">+SUM(M28:M32)</f>
        <v>0</v>
      </c>
      <c r="N27" s="12">
        <f t="shared" ref="N27:O27" si="113">+SUM(N28:N32)</f>
        <v>0</v>
      </c>
      <c r="O27" s="12">
        <f t="shared" si="113"/>
        <v>0</v>
      </c>
      <c r="P27" s="25">
        <f t="shared" si="46"/>
        <v>2221.37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5">
        <v>100072.57</v>
      </c>
      <c r="F28" s="25">
        <v>38254.699999999997</v>
      </c>
      <c r="G28" s="25">
        <v>60608.14</v>
      </c>
      <c r="H28" s="25">
        <v>49195.3</v>
      </c>
      <c r="I28" s="12">
        <f t="shared" ref="I28" si="114">+SUM(I29:I33)</f>
        <v>0</v>
      </c>
      <c r="J28" s="12">
        <f t="shared" ref="J28" si="115">+SUM(J29:J33)</f>
        <v>0</v>
      </c>
      <c r="K28" s="12">
        <f t="shared" ref="K28" si="116">+SUM(K29:K33)</f>
        <v>0</v>
      </c>
      <c r="L28" s="12">
        <f t="shared" ref="L28" si="117">+SUM(L29:L33)</f>
        <v>0</v>
      </c>
      <c r="M28" s="12">
        <f t="shared" ref="M28" si="118">+SUM(M29:M33)</f>
        <v>0</v>
      </c>
      <c r="N28" s="12">
        <f t="shared" ref="N28:O28" si="119">+SUM(N29:N33)</f>
        <v>0</v>
      </c>
      <c r="O28" s="12">
        <f t="shared" si="119"/>
        <v>0</v>
      </c>
      <c r="P28" s="25">
        <f t="shared" si="46"/>
        <v>271710.59999999998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5">
        <v>1239</v>
      </c>
      <c r="F29" s="25">
        <v>21692.400000000001</v>
      </c>
      <c r="G29" s="25">
        <v>826</v>
      </c>
      <c r="H29" s="25">
        <v>1439</v>
      </c>
      <c r="I29" s="12">
        <f t="shared" ref="I29" si="120">+SUM(I30:I34)</f>
        <v>0</v>
      </c>
      <c r="J29" s="12">
        <f t="shared" ref="J29" si="121">+SUM(J30:J34)</f>
        <v>0</v>
      </c>
      <c r="K29" s="12">
        <f t="shared" ref="K29" si="122">+SUM(K30:K34)</f>
        <v>0</v>
      </c>
      <c r="L29" s="12">
        <f t="shared" ref="L29" si="123">+SUM(L30:L34)</f>
        <v>0</v>
      </c>
      <c r="M29" s="12">
        <f t="shared" ref="M29" si="124">+SUM(M30:M34)</f>
        <v>0</v>
      </c>
      <c r="N29" s="12">
        <f t="shared" ref="N29:O29" si="125">+SUM(N30:N34)</f>
        <v>0</v>
      </c>
      <c r="O29" s="12">
        <f t="shared" si="125"/>
        <v>0</v>
      </c>
      <c r="P29" s="25">
        <f t="shared" si="46"/>
        <v>34111.89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5">
        <v>28607.17</v>
      </c>
      <c r="F30" s="25">
        <v>37354.080000000002</v>
      </c>
      <c r="G30" s="25">
        <v>8160.88</v>
      </c>
      <c r="H30" s="25">
        <v>8255.2800000000007</v>
      </c>
      <c r="I30" s="12">
        <f t="shared" ref="I30" si="126">+SUM(I31:I35)</f>
        <v>0</v>
      </c>
      <c r="J30" s="12">
        <f t="shared" ref="J30" si="127">+SUM(J31:J35)</f>
        <v>0</v>
      </c>
      <c r="K30" s="12">
        <f t="shared" ref="K30" si="128">+SUM(K31:K35)</f>
        <v>0</v>
      </c>
      <c r="L30" s="12">
        <f t="shared" ref="L30" si="129">+SUM(L31:L35)</f>
        <v>0</v>
      </c>
      <c r="M30" s="12">
        <f t="shared" ref="M30" si="130">+SUM(M31:M35)</f>
        <v>0</v>
      </c>
      <c r="N30" s="12">
        <f t="shared" ref="N30:O30" si="131">+SUM(N31:N35)</f>
        <v>0</v>
      </c>
      <c r="O30" s="12">
        <f t="shared" si="131"/>
        <v>0</v>
      </c>
      <c r="P30" s="25">
        <f t="shared" si="46"/>
        <v>88607.81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5">
        <v>277</v>
      </c>
      <c r="F31" s="25">
        <v>2230.0100000000002</v>
      </c>
      <c r="G31" s="25">
        <v>0</v>
      </c>
      <c r="H31" s="25">
        <v>480</v>
      </c>
      <c r="I31" s="12">
        <f t="shared" ref="I31" si="132">+SUM(I32:I36)</f>
        <v>0</v>
      </c>
      <c r="J31" s="12">
        <f t="shared" ref="J31" si="133">+SUM(J32:J36)</f>
        <v>0</v>
      </c>
      <c r="K31" s="12">
        <f t="shared" ref="K31" si="134">+SUM(K32:K36)</f>
        <v>0</v>
      </c>
      <c r="L31" s="12">
        <f t="shared" ref="L31" si="135">+SUM(L32:L36)</f>
        <v>0</v>
      </c>
      <c r="M31" s="12">
        <f t="shared" ref="M31" si="136">+SUM(M32:M36)</f>
        <v>0</v>
      </c>
      <c r="N31" s="12">
        <f t="shared" ref="N31:O31" si="137">+SUM(N32:N36)</f>
        <v>0</v>
      </c>
      <c r="O31" s="12">
        <f t="shared" si="137"/>
        <v>0</v>
      </c>
      <c r="P31" s="25">
        <f t="shared" si="46"/>
        <v>2987.01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5">
        <v>485066.71</v>
      </c>
      <c r="F32" s="25">
        <v>513587.44</v>
      </c>
      <c r="G32" s="25">
        <v>636409.63</v>
      </c>
      <c r="H32" s="25">
        <v>481121.73</v>
      </c>
      <c r="I32" s="12">
        <f t="shared" ref="I32" si="138">+SUM(I33:I37)</f>
        <v>0</v>
      </c>
      <c r="J32" s="12">
        <f t="shared" ref="J32" si="139">+SUM(J33:J37)</f>
        <v>0</v>
      </c>
      <c r="K32" s="12">
        <f t="shared" ref="K32" si="140">+SUM(K33:K37)</f>
        <v>0</v>
      </c>
      <c r="L32" s="12">
        <f t="shared" ref="L32" si="141">+SUM(L33:L37)</f>
        <v>0</v>
      </c>
      <c r="M32" s="12">
        <f t="shared" ref="M32" si="142">+SUM(M33:M37)</f>
        <v>0</v>
      </c>
      <c r="N32" s="12">
        <f t="shared" ref="N32:O32" si="143">+SUM(N33:N37)</f>
        <v>0</v>
      </c>
      <c r="O32" s="12">
        <f t="shared" si="143"/>
        <v>0</v>
      </c>
      <c r="P32" s="25">
        <f t="shared" si="46"/>
        <v>2553466.94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5">
        <f t="shared" ref="E33" si="144">+SUM(E34:E38)</f>
        <v>1511129.0299999998</v>
      </c>
      <c r="F33" s="25">
        <f t="shared" ref="F33" si="145">+SUM(F34:F38)</f>
        <v>710112712222.52002</v>
      </c>
      <c r="G33" s="25">
        <f t="shared" ref="G33" si="146">+SUM(G34:G38)</f>
        <v>737674.19</v>
      </c>
      <c r="H33" s="25">
        <f t="shared" ref="H33" si="147">+SUM(H34:H38)</f>
        <v>2884883.5</v>
      </c>
      <c r="I33" s="12">
        <f t="shared" ref="I33" si="148">+SUM(I34:I38)</f>
        <v>0</v>
      </c>
      <c r="J33" s="12">
        <f t="shared" ref="J33" si="149">+SUM(J34:J38)</f>
        <v>0</v>
      </c>
      <c r="K33" s="12">
        <f t="shared" ref="K33" si="150">+SUM(K34:K38)</f>
        <v>0</v>
      </c>
      <c r="L33" s="12">
        <f t="shared" ref="L33" si="151">+SUM(L34:L38)</f>
        <v>0</v>
      </c>
      <c r="M33" s="12">
        <f t="shared" ref="M33" si="152">+SUM(M34:M38)</f>
        <v>0</v>
      </c>
      <c r="N33" s="12">
        <f t="shared" ref="N33:O33" si="153">+SUM(N34:N38)</f>
        <v>0</v>
      </c>
      <c r="O33" s="12">
        <f t="shared" si="153"/>
        <v>0</v>
      </c>
      <c r="P33" s="25">
        <f t="shared" si="46"/>
        <v>710117845909.23999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5">
        <v>33744.559999999998</v>
      </c>
      <c r="F34" s="25">
        <v>105364.57</v>
      </c>
      <c r="G34" s="25">
        <v>29620.44</v>
      </c>
      <c r="H34" s="25">
        <v>40964.75</v>
      </c>
      <c r="I34" s="12">
        <f t="shared" ref="I34" si="154">+SUM(I35:I39)</f>
        <v>0</v>
      </c>
      <c r="J34" s="12">
        <f t="shared" ref="J34" si="155">+SUM(J35:J39)</f>
        <v>0</v>
      </c>
      <c r="K34" s="12">
        <f t="shared" ref="K34" si="156">+SUM(K35:K39)</f>
        <v>0</v>
      </c>
      <c r="L34" s="12">
        <f t="shared" ref="L34" si="157">+SUM(L35:L39)</f>
        <v>0</v>
      </c>
      <c r="M34" s="12">
        <f t="shared" ref="M34" si="158">+SUM(M35:M39)</f>
        <v>0</v>
      </c>
      <c r="N34" s="12">
        <f t="shared" ref="N34:O34" si="159">+SUM(N35:N39)</f>
        <v>0</v>
      </c>
      <c r="O34" s="12">
        <f t="shared" si="159"/>
        <v>0</v>
      </c>
      <c r="P34" s="25">
        <f t="shared" si="46"/>
        <v>217606.84000000003</v>
      </c>
    </row>
    <row r="35" spans="1:16" x14ac:dyDescent="0.25">
      <c r="A35" s="3" t="s">
        <v>27</v>
      </c>
      <c r="B35" s="12">
        <f t="shared" ref="B35:C35" si="160">+SUM(B36:B42)</f>
        <v>6188700</v>
      </c>
      <c r="C35" s="12">
        <f t="shared" si="160"/>
        <v>0</v>
      </c>
      <c r="D35" s="12">
        <f>+SUM(D36:D42)</f>
        <v>106468.75</v>
      </c>
      <c r="E35" s="12">
        <f>+E36+E41</f>
        <v>538114.11</v>
      </c>
      <c r="F35" s="12">
        <f>+F36+F41</f>
        <v>77813.75</v>
      </c>
      <c r="G35" s="12">
        <f>+G36+G41</f>
        <v>153448.75</v>
      </c>
      <c r="H35" s="12">
        <f>+H36+H41</f>
        <v>1221381.25</v>
      </c>
      <c r="I35" s="12">
        <f t="shared" ref="I35" si="161">+SUM(I36:I40)</f>
        <v>0</v>
      </c>
      <c r="J35" s="12">
        <f t="shared" ref="J35" si="162">+SUM(J36:J40)</f>
        <v>0</v>
      </c>
      <c r="K35" s="12">
        <f t="shared" ref="K35" si="163">+SUM(K36:K40)</f>
        <v>0</v>
      </c>
      <c r="L35" s="12">
        <f t="shared" ref="L35" si="164">+SUM(L36:L40)</f>
        <v>0</v>
      </c>
      <c r="M35" s="12">
        <f t="shared" ref="M35" si="165">+SUM(M36:M40)</f>
        <v>0</v>
      </c>
      <c r="N35" s="12">
        <f t="shared" ref="N35:O35" si="166">+SUM(N36:N40)</f>
        <v>0</v>
      </c>
      <c r="O35" s="12">
        <f t="shared" si="166"/>
        <v>0</v>
      </c>
      <c r="P35" s="12">
        <f t="shared" si="46"/>
        <v>2097226.61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5">
        <v>501645.36</v>
      </c>
      <c r="F36" s="25">
        <v>41345</v>
      </c>
      <c r="G36" s="25">
        <v>116980</v>
      </c>
      <c r="H36" s="25">
        <v>1184912.5</v>
      </c>
      <c r="I36" s="12">
        <f t="shared" ref="I36" si="167">+SUM(I37:I41)</f>
        <v>0</v>
      </c>
      <c r="J36" s="12">
        <f t="shared" ref="J36" si="168">+SUM(J37:J41)</f>
        <v>0</v>
      </c>
      <c r="K36" s="12">
        <f t="shared" ref="K36" si="169">+SUM(K37:K41)</f>
        <v>0</v>
      </c>
      <c r="L36" s="12">
        <f t="shared" ref="L36" si="170">+SUM(L37:L41)</f>
        <v>0</v>
      </c>
      <c r="M36" s="12">
        <f t="shared" ref="M36" si="171">+SUM(M37:M41)</f>
        <v>0</v>
      </c>
      <c r="N36" s="12">
        <f t="shared" ref="N36:O36" si="172">+SUM(N37:N41)</f>
        <v>0</v>
      </c>
      <c r="O36" s="12">
        <f t="shared" si="172"/>
        <v>0</v>
      </c>
      <c r="P36" s="25">
        <f t="shared" si="46"/>
        <v>1914882.8599999999</v>
      </c>
    </row>
    <row r="37" spans="1:16" hidden="1" x14ac:dyDescent="0.25">
      <c r="A37" s="4" t="s">
        <v>29</v>
      </c>
      <c r="B37" s="11"/>
      <c r="C37" s="5"/>
      <c r="D37" s="10">
        <v>0</v>
      </c>
      <c r="E37" s="25">
        <f t="shared" ref="E37" si="173">+SUM(E38:E42)</f>
        <v>291750</v>
      </c>
      <c r="F37" s="25">
        <f t="shared" ref="F37" si="174">+SUM(F38:F42)</f>
        <v>467588495598.79999</v>
      </c>
      <c r="G37" s="25">
        <f t="shared" ref="G37" si="175">+SUM(G38:G42)</f>
        <v>291750</v>
      </c>
      <c r="H37" s="25">
        <f t="shared" ref="H37" si="176">+SUM(H38:H42)</f>
        <v>291750</v>
      </c>
      <c r="I37" s="12">
        <f t="shared" ref="I37" si="177">+SUM(I38:I42)</f>
        <v>0</v>
      </c>
      <c r="J37" s="12">
        <f t="shared" ref="J37" si="178">+SUM(J38:J42)</f>
        <v>0</v>
      </c>
      <c r="K37" s="12">
        <f t="shared" ref="K37" si="179">+SUM(K38:K42)</f>
        <v>0</v>
      </c>
      <c r="L37" s="12">
        <f t="shared" ref="L37" si="180">+SUM(L38:L42)</f>
        <v>0</v>
      </c>
      <c r="M37" s="12">
        <f t="shared" ref="M37" si="181">+SUM(M38:M42)</f>
        <v>0</v>
      </c>
      <c r="N37" s="12">
        <f t="shared" ref="N37:O37" si="182">+SUM(N38:N42)</f>
        <v>0</v>
      </c>
      <c r="O37" s="12">
        <f t="shared" si="182"/>
        <v>0</v>
      </c>
      <c r="P37" s="25">
        <f t="shared" si="46"/>
        <v>467589370848.79999</v>
      </c>
    </row>
    <row r="38" spans="1:16" hidden="1" x14ac:dyDescent="0.25">
      <c r="A38" s="4" t="s">
        <v>30</v>
      </c>
      <c r="B38" s="11"/>
      <c r="C38" s="5"/>
      <c r="D38" s="10">
        <v>0</v>
      </c>
      <c r="E38" s="25">
        <f t="shared" ref="E38" si="183">+SUM(E39:E43)</f>
        <v>145875</v>
      </c>
      <c r="F38" s="25">
        <f t="shared" ref="F38" si="184">+SUM(F39:F43)</f>
        <v>242523992100.40002</v>
      </c>
      <c r="G38" s="25">
        <f t="shared" ref="G38" si="185">+SUM(G39:G43)</f>
        <v>145875</v>
      </c>
      <c r="H38" s="25">
        <f t="shared" ref="H38" si="186">+SUM(H39:H43)</f>
        <v>145875</v>
      </c>
      <c r="I38" s="12">
        <f t="shared" ref="I38" si="187">+SUM(I39:I43)</f>
        <v>0</v>
      </c>
      <c r="J38" s="12">
        <f t="shared" ref="J38" si="188">+SUM(J39:J43)</f>
        <v>0</v>
      </c>
      <c r="K38" s="12">
        <f t="shared" ref="K38" si="189">+SUM(K39:K43)</f>
        <v>0</v>
      </c>
      <c r="L38" s="12">
        <f t="shared" ref="L38" si="190">+SUM(L39:L43)</f>
        <v>0</v>
      </c>
      <c r="M38" s="12">
        <f t="shared" ref="M38" si="191">+SUM(M39:M43)</f>
        <v>0</v>
      </c>
      <c r="N38" s="12">
        <f t="shared" ref="N38:O38" si="192">+SUM(N39:N43)</f>
        <v>0</v>
      </c>
      <c r="O38" s="12">
        <f t="shared" si="192"/>
        <v>0</v>
      </c>
      <c r="P38" s="25">
        <f t="shared" si="46"/>
        <v>242524429725.40002</v>
      </c>
    </row>
    <row r="39" spans="1:16" hidden="1" x14ac:dyDescent="0.25">
      <c r="A39" s="4" t="s">
        <v>31</v>
      </c>
      <c r="B39" s="11"/>
      <c r="C39" s="5"/>
      <c r="D39" s="10">
        <v>0</v>
      </c>
      <c r="E39" s="25">
        <f t="shared" ref="E39" si="193">+SUM(E40:E44)</f>
        <v>72937.5</v>
      </c>
      <c r="F39" s="25">
        <f t="shared" ref="F39" si="194">+SUM(F40:F44)</f>
        <v>125716352186.50002</v>
      </c>
      <c r="G39" s="25">
        <f t="shared" ref="G39" si="195">+SUM(G40:G44)</f>
        <v>72937.5</v>
      </c>
      <c r="H39" s="25">
        <f t="shared" ref="H39" si="196">+SUM(H40:H44)</f>
        <v>72937.5</v>
      </c>
      <c r="I39" s="12">
        <f t="shared" ref="I39" si="197">+SUM(I40:I44)</f>
        <v>0</v>
      </c>
      <c r="J39" s="12">
        <f t="shared" ref="J39" si="198">+SUM(J40:J44)</f>
        <v>0</v>
      </c>
      <c r="K39" s="12">
        <f t="shared" ref="K39" si="199">+SUM(K40:K44)</f>
        <v>0</v>
      </c>
      <c r="L39" s="12">
        <f t="shared" ref="L39" si="200">+SUM(L40:L44)</f>
        <v>0</v>
      </c>
      <c r="M39" s="12">
        <f t="shared" ref="M39" si="201">+SUM(M40:M44)</f>
        <v>0</v>
      </c>
      <c r="N39" s="12">
        <f t="shared" ref="N39:O39" si="202">+SUM(N40:N44)</f>
        <v>0</v>
      </c>
      <c r="O39" s="12">
        <f t="shared" si="202"/>
        <v>0</v>
      </c>
      <c r="P39" s="25">
        <f t="shared" si="46"/>
        <v>125716570999.00002</v>
      </c>
    </row>
    <row r="40" spans="1:16" hidden="1" x14ac:dyDescent="0.25">
      <c r="A40" s="4" t="s">
        <v>32</v>
      </c>
      <c r="B40" s="11"/>
      <c r="C40" s="5"/>
      <c r="D40" s="10">
        <v>0</v>
      </c>
      <c r="E40" s="25">
        <f t="shared" ref="E40" si="203">+SUM(E41:E45)</f>
        <v>36468.75</v>
      </c>
      <c r="F40" s="25">
        <f t="shared" ref="F40" si="204">+SUM(F41:F45)</f>
        <v>65085356040.550011</v>
      </c>
      <c r="G40" s="25">
        <f t="shared" ref="G40" si="205">+SUM(G41:G45)</f>
        <v>36468.75</v>
      </c>
      <c r="H40" s="25">
        <f t="shared" ref="H40" si="206">+SUM(H41:H45)</f>
        <v>36468.75</v>
      </c>
      <c r="I40" s="12">
        <f t="shared" ref="I40" si="207">+SUM(I41:I45)</f>
        <v>0</v>
      </c>
      <c r="J40" s="12">
        <f t="shared" ref="J40" si="208">+SUM(J41:J45)</f>
        <v>0</v>
      </c>
      <c r="K40" s="12">
        <f t="shared" ref="K40" si="209">+SUM(K41:K45)</f>
        <v>0</v>
      </c>
      <c r="L40" s="12">
        <f t="shared" ref="L40" si="210">+SUM(L41:L45)</f>
        <v>0</v>
      </c>
      <c r="M40" s="12">
        <f t="shared" ref="M40" si="211">+SUM(M41:M45)</f>
        <v>0</v>
      </c>
      <c r="N40" s="12">
        <f t="shared" ref="N40:O40" si="212">+SUM(N41:N45)</f>
        <v>0</v>
      </c>
      <c r="O40" s="12">
        <f t="shared" si="212"/>
        <v>0</v>
      </c>
      <c r="P40" s="25">
        <f t="shared" si="46"/>
        <v>65085465446.800011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5">
        <v>36468.75</v>
      </c>
      <c r="F41" s="25">
        <v>36468.75</v>
      </c>
      <c r="G41" s="25">
        <v>36468.75</v>
      </c>
      <c r="H41" s="25">
        <v>36468.75</v>
      </c>
      <c r="I41" s="12">
        <f t="shared" ref="I41" si="213">+SUM(I42:I46)</f>
        <v>0</v>
      </c>
      <c r="J41" s="12">
        <f t="shared" ref="J41" si="214">+SUM(J42:J46)</f>
        <v>0</v>
      </c>
      <c r="K41" s="12">
        <f t="shared" ref="K41" si="215">+SUM(K42:K46)</f>
        <v>0</v>
      </c>
      <c r="L41" s="12">
        <f t="shared" ref="L41" si="216">+SUM(L42:L46)</f>
        <v>0</v>
      </c>
      <c r="M41" s="12">
        <f t="shared" ref="M41" si="217">+SUM(M42:M46)</f>
        <v>0</v>
      </c>
      <c r="N41" s="12">
        <f t="shared" ref="N41:O41" si="218">+SUM(N42:N46)</f>
        <v>0</v>
      </c>
      <c r="O41" s="12">
        <f t="shared" si="218"/>
        <v>0</v>
      </c>
      <c r="P41" s="25">
        <f t="shared" si="46"/>
        <v>182343.75</v>
      </c>
    </row>
    <row r="42" spans="1:16" hidden="1" x14ac:dyDescent="0.25">
      <c r="A42" s="4" t="s">
        <v>34</v>
      </c>
      <c r="B42" s="11"/>
      <c r="C42" s="5"/>
      <c r="D42" s="10">
        <v>0</v>
      </c>
      <c r="E42" s="25">
        <f t="shared" ref="E42" si="219">+SUM(E43:E47)</f>
        <v>0</v>
      </c>
      <c r="F42" s="12">
        <f t="shared" ref="F42" si="220">+SUM(F43:F47)</f>
        <v>34262758802.600002</v>
      </c>
      <c r="G42" s="25">
        <f t="shared" ref="G42" si="221">+SUM(G43:G47)</f>
        <v>0</v>
      </c>
      <c r="H42" s="25">
        <f t="shared" ref="H42" si="222">+SUM(H43:H47)</f>
        <v>0</v>
      </c>
      <c r="I42" s="12">
        <f t="shared" ref="I42" si="223">+SUM(I43:I47)</f>
        <v>0</v>
      </c>
      <c r="J42" s="12">
        <f t="shared" ref="J42" si="224">+SUM(J43:J47)</f>
        <v>0</v>
      </c>
      <c r="K42" s="12">
        <f t="shared" ref="K42" si="225">+SUM(K43:K47)</f>
        <v>0</v>
      </c>
      <c r="L42" s="12">
        <f t="shared" ref="L42" si="226">+SUM(L43:L47)</f>
        <v>0</v>
      </c>
      <c r="M42" s="12">
        <f t="shared" ref="M42" si="227">+SUM(M43:M47)</f>
        <v>0</v>
      </c>
      <c r="N42" s="12">
        <f t="shared" ref="N42:O42" si="228">+SUM(N43:N47)</f>
        <v>0</v>
      </c>
      <c r="O42" s="12">
        <f t="shared" si="228"/>
        <v>0</v>
      </c>
      <c r="P42" s="25">
        <f t="shared" si="46"/>
        <v>34262758802.600002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5">
        <f t="shared" ref="E43" si="229">+SUM(E44:E48)</f>
        <v>0</v>
      </c>
      <c r="F43" s="12">
        <f t="shared" ref="F43" si="230">+SUM(F44:F48)</f>
        <v>17459488602.000004</v>
      </c>
      <c r="G43" s="25">
        <f t="shared" ref="G43" si="231">+SUM(G44:G48)</f>
        <v>0</v>
      </c>
      <c r="H43" s="25">
        <f t="shared" ref="H43" si="232">+SUM(H44:H48)</f>
        <v>0</v>
      </c>
      <c r="I43" s="12">
        <f t="shared" ref="I43" si="233">+SUM(I44:I48)</f>
        <v>0</v>
      </c>
      <c r="J43" s="12">
        <f t="shared" ref="J43" si="234">+SUM(J44:J48)</f>
        <v>0</v>
      </c>
      <c r="K43" s="12">
        <f t="shared" ref="K43" si="235">+SUM(K44:K48)</f>
        <v>0</v>
      </c>
      <c r="L43" s="12">
        <f t="shared" ref="L43" si="236">+SUM(L44:L48)</f>
        <v>0</v>
      </c>
      <c r="M43" s="12">
        <f t="shared" ref="M43" si="237">+SUM(M44:M48)</f>
        <v>0</v>
      </c>
      <c r="N43" s="12">
        <f t="shared" ref="N43:O43" si="238">+SUM(N44:N48)</f>
        <v>0</v>
      </c>
      <c r="O43" s="12">
        <f t="shared" si="238"/>
        <v>0</v>
      </c>
      <c r="P43" s="25">
        <f t="shared" si="46"/>
        <v>17459488602.000004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5">
        <f t="shared" ref="E44" si="239">+SUM(E45:E49)</f>
        <v>0</v>
      </c>
      <c r="F44" s="12">
        <f t="shared" ref="F44" si="240">+SUM(F45:F49)</f>
        <v>8908712272.6000023</v>
      </c>
      <c r="G44" s="25">
        <f t="shared" ref="G44" si="241">+SUM(G45:G49)</f>
        <v>0</v>
      </c>
      <c r="H44" s="25">
        <f t="shared" ref="H44" si="242">+SUM(H45:H49)</f>
        <v>0</v>
      </c>
      <c r="I44" s="12">
        <f t="shared" ref="I44" si="243">+SUM(I45:I49)</f>
        <v>0</v>
      </c>
      <c r="J44" s="12">
        <f t="shared" ref="J44" si="244">+SUM(J45:J49)</f>
        <v>0</v>
      </c>
      <c r="K44" s="12">
        <f t="shared" ref="K44" si="245">+SUM(K45:K49)</f>
        <v>0</v>
      </c>
      <c r="L44" s="12">
        <f t="shared" ref="L44" si="246">+SUM(L45:L49)</f>
        <v>0</v>
      </c>
      <c r="M44" s="12">
        <f t="shared" ref="M44" si="247">+SUM(M45:M49)</f>
        <v>0</v>
      </c>
      <c r="N44" s="12">
        <f t="shared" ref="N44:O44" si="248">+SUM(N45:N49)</f>
        <v>0</v>
      </c>
      <c r="O44" s="12">
        <f t="shared" si="248"/>
        <v>0</v>
      </c>
      <c r="P44" s="25">
        <f t="shared" si="46"/>
        <v>8908712272.6000023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5">
        <f t="shared" ref="E45" si="249">+SUM(E46:E50)</f>
        <v>0</v>
      </c>
      <c r="F45" s="12">
        <f t="shared" ref="F45" si="250">+SUM(F46:F50)</f>
        <v>4454359894.6000004</v>
      </c>
      <c r="G45" s="25">
        <f t="shared" ref="G45" si="251">+SUM(G46:G50)</f>
        <v>0</v>
      </c>
      <c r="H45" s="25">
        <f t="shared" ref="H45" si="252">+SUM(H46:H50)</f>
        <v>0</v>
      </c>
      <c r="I45" s="12">
        <f t="shared" ref="I45" si="253">+SUM(I46:I50)</f>
        <v>0</v>
      </c>
      <c r="J45" s="12">
        <f t="shared" ref="J45" si="254">+SUM(J46:J50)</f>
        <v>0</v>
      </c>
      <c r="K45" s="12">
        <f t="shared" ref="K45" si="255">+SUM(K46:K50)</f>
        <v>0</v>
      </c>
      <c r="L45" s="12">
        <f t="shared" ref="L45" si="256">+SUM(L46:L50)</f>
        <v>0</v>
      </c>
      <c r="M45" s="12">
        <f t="shared" ref="M45" si="257">+SUM(M46:M50)</f>
        <v>0</v>
      </c>
      <c r="N45" s="12">
        <f t="shared" ref="N45:O45" si="258">+SUM(N46:N50)</f>
        <v>0</v>
      </c>
      <c r="O45" s="12">
        <f t="shared" si="258"/>
        <v>0</v>
      </c>
      <c r="P45" s="25">
        <f t="shared" si="46"/>
        <v>4454359894.6000004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5">
        <f t="shared" ref="E46" si="259">+SUM(E47:E51)</f>
        <v>0</v>
      </c>
      <c r="F46" s="12">
        <f t="shared" ref="F46" si="260">+SUM(F47:F51)</f>
        <v>2227183705.5999999</v>
      </c>
      <c r="G46" s="25">
        <f t="shared" ref="G46" si="261">+SUM(G47:G51)</f>
        <v>0</v>
      </c>
      <c r="H46" s="25">
        <f t="shared" ref="H46" si="262">+SUM(H47:H51)</f>
        <v>0</v>
      </c>
      <c r="I46" s="12">
        <f t="shared" ref="I46" si="263">+SUM(I47:I51)</f>
        <v>0</v>
      </c>
      <c r="J46" s="12">
        <f t="shared" ref="J46" si="264">+SUM(J47:J51)</f>
        <v>0</v>
      </c>
      <c r="K46" s="12">
        <f t="shared" ref="K46" si="265">+SUM(K47:K51)</f>
        <v>0</v>
      </c>
      <c r="L46" s="12">
        <f t="shared" ref="L46" si="266">+SUM(L47:L51)</f>
        <v>0</v>
      </c>
      <c r="M46" s="12">
        <f t="shared" ref="M46" si="267">+SUM(M47:M51)</f>
        <v>0</v>
      </c>
      <c r="N46" s="12">
        <f t="shared" ref="N46:O46" si="268">+SUM(N47:N51)</f>
        <v>0</v>
      </c>
      <c r="O46" s="12">
        <f t="shared" si="268"/>
        <v>0</v>
      </c>
      <c r="P46" s="25">
        <f t="shared" si="46"/>
        <v>2227183705.5999999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5">
        <f t="shared" ref="E47" si="269">+SUM(E48:E52)</f>
        <v>0</v>
      </c>
      <c r="F47" s="12">
        <f t="shared" ref="F47" si="270">+SUM(F48:F52)</f>
        <v>1213014327.8000002</v>
      </c>
      <c r="G47" s="25">
        <f t="shared" ref="G47" si="271">+SUM(G48:G52)</f>
        <v>0</v>
      </c>
      <c r="H47" s="25">
        <f t="shared" ref="H47" si="272">+SUM(H48:H52)</f>
        <v>0</v>
      </c>
      <c r="I47" s="12">
        <f t="shared" ref="I47" si="273">+SUM(I48:I52)</f>
        <v>0</v>
      </c>
      <c r="J47" s="12">
        <f t="shared" ref="J47" si="274">+SUM(J48:J52)</f>
        <v>0</v>
      </c>
      <c r="K47" s="12">
        <f t="shared" ref="K47" si="275">+SUM(K48:K52)</f>
        <v>0</v>
      </c>
      <c r="L47" s="12">
        <f t="shared" ref="L47" si="276">+SUM(L48:L52)</f>
        <v>0</v>
      </c>
      <c r="M47" s="12">
        <f t="shared" ref="M47" si="277">+SUM(M48:M52)</f>
        <v>0</v>
      </c>
      <c r="N47" s="12">
        <f t="shared" ref="N47:O47" si="278">+SUM(N48:N52)</f>
        <v>0</v>
      </c>
      <c r="O47" s="12">
        <f t="shared" si="278"/>
        <v>0</v>
      </c>
      <c r="P47" s="25">
        <f t="shared" si="46"/>
        <v>1213014327.8000002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5">
        <f t="shared" ref="E48" si="279">+SUM(E49:E53)</f>
        <v>0</v>
      </c>
      <c r="F48" s="12">
        <f t="shared" ref="F48" si="280">+SUM(F49:F53)</f>
        <v>656218401.4000001</v>
      </c>
      <c r="G48" s="25">
        <f t="shared" ref="G48" si="281">+SUM(G49:G53)</f>
        <v>0</v>
      </c>
      <c r="H48" s="25">
        <f t="shared" ref="H48" si="282">+SUM(H49:H53)</f>
        <v>0</v>
      </c>
      <c r="I48" s="12">
        <f t="shared" ref="I48" si="283">+SUM(I49:I53)</f>
        <v>0</v>
      </c>
      <c r="J48" s="12">
        <f t="shared" ref="J48" si="284">+SUM(J49:J53)</f>
        <v>0</v>
      </c>
      <c r="K48" s="12">
        <f t="shared" ref="K48" si="285">+SUM(K49:K53)</f>
        <v>0</v>
      </c>
      <c r="L48" s="12">
        <f t="shared" ref="L48" si="286">+SUM(L49:L53)</f>
        <v>0</v>
      </c>
      <c r="M48" s="12">
        <f t="shared" ref="M48" si="287">+SUM(M49:M53)</f>
        <v>0</v>
      </c>
      <c r="N48" s="12">
        <f t="shared" ref="N48:O48" si="288">+SUM(N49:N53)</f>
        <v>0</v>
      </c>
      <c r="O48" s="12">
        <f t="shared" si="288"/>
        <v>0</v>
      </c>
      <c r="P48" s="25">
        <f t="shared" si="46"/>
        <v>656218401.4000001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5">
        <f t="shared" ref="E49" si="289">+SUM(E50:E54)</f>
        <v>0</v>
      </c>
      <c r="F49" s="12">
        <f t="shared" ref="F49" si="290">+SUM(F50:F54)</f>
        <v>357935943.19999999</v>
      </c>
      <c r="G49" s="25">
        <f t="shared" ref="G49" si="291">+SUM(G50:G54)</f>
        <v>0</v>
      </c>
      <c r="H49" s="25">
        <f t="shared" ref="H49" si="292">+SUM(H50:H54)</f>
        <v>0</v>
      </c>
      <c r="I49" s="12">
        <f t="shared" ref="I49" si="293">+SUM(I50:I54)</f>
        <v>0</v>
      </c>
      <c r="J49" s="12">
        <f t="shared" ref="J49" si="294">+SUM(J50:J54)</f>
        <v>0</v>
      </c>
      <c r="K49" s="12">
        <f t="shared" ref="K49" si="295">+SUM(K50:K54)</f>
        <v>0</v>
      </c>
      <c r="L49" s="12">
        <f t="shared" ref="L49" si="296">+SUM(L50:L54)</f>
        <v>0</v>
      </c>
      <c r="M49" s="12">
        <f t="shared" ref="M49" si="297">+SUM(M50:M54)</f>
        <v>0</v>
      </c>
      <c r="N49" s="12">
        <f t="shared" ref="N49:O49" si="298">+SUM(N50:N54)</f>
        <v>0</v>
      </c>
      <c r="O49" s="12">
        <f t="shared" si="298"/>
        <v>0</v>
      </c>
      <c r="P49" s="25">
        <f t="shared" si="46"/>
        <v>357935943.19999999</v>
      </c>
    </row>
    <row r="50" spans="1:16" x14ac:dyDescent="0.25">
      <c r="A50" s="3" t="s">
        <v>42</v>
      </c>
      <c r="B50" s="12">
        <f t="shared" ref="B50:C50" si="299">+SUM(B51:B59)</f>
        <v>21464998.170000002</v>
      </c>
      <c r="C50" s="12">
        <f t="shared" si="299"/>
        <v>0</v>
      </c>
      <c r="D50" s="12">
        <f>+SUM(D51:D59)</f>
        <v>0</v>
      </c>
      <c r="E50" s="12">
        <f t="shared" ref="E50" si="300">+SUM(E51:E55)</f>
        <v>0</v>
      </c>
      <c r="F50" s="12">
        <f>+F51</f>
        <v>7516.6</v>
      </c>
      <c r="G50" s="25">
        <f t="shared" ref="G50" si="301">+SUM(G51:G55)</f>
        <v>0</v>
      </c>
      <c r="H50" s="25">
        <f t="shared" ref="H50" si="302">+SUM(H51:H55)</f>
        <v>0</v>
      </c>
      <c r="I50" s="12">
        <f t="shared" ref="I50" si="303">+SUM(I51:I55)</f>
        <v>0</v>
      </c>
      <c r="J50" s="12">
        <f t="shared" ref="J50" si="304">+SUM(J51:J55)</f>
        <v>0</v>
      </c>
      <c r="K50" s="12">
        <f t="shared" ref="K50" si="305">+SUM(K51:K55)</f>
        <v>0</v>
      </c>
      <c r="L50" s="12">
        <f t="shared" ref="L50" si="306">+SUM(L51:L55)</f>
        <v>0</v>
      </c>
      <c r="M50" s="12">
        <f t="shared" ref="M50" si="307">+SUM(M51:M55)</f>
        <v>0</v>
      </c>
      <c r="N50" s="12">
        <f t="shared" ref="N50:O50" si="308">+SUM(N51:N55)</f>
        <v>0</v>
      </c>
      <c r="O50" s="12">
        <f t="shared" si="308"/>
        <v>0</v>
      </c>
      <c r="P50" s="25">
        <f t="shared" si="46"/>
        <v>7516.6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5">
        <v>0</v>
      </c>
      <c r="F51" s="25">
        <v>7516.6</v>
      </c>
      <c r="G51" s="25">
        <f t="shared" ref="G51" si="309">+SUM(G52:G56)</f>
        <v>0</v>
      </c>
      <c r="H51" s="25">
        <f t="shared" ref="H51" si="310">+SUM(H52:H56)</f>
        <v>0</v>
      </c>
      <c r="I51" s="12">
        <f t="shared" ref="I51" si="311">+SUM(I52:I56)</f>
        <v>0</v>
      </c>
      <c r="J51" s="12">
        <f t="shared" ref="J51" si="312">+SUM(J52:J56)</f>
        <v>0</v>
      </c>
      <c r="K51" s="12">
        <f t="shared" ref="K51" si="313">+SUM(K52:K56)</f>
        <v>0</v>
      </c>
      <c r="L51" s="12">
        <f t="shared" ref="L51" si="314">+SUM(L52:L56)</f>
        <v>0</v>
      </c>
      <c r="M51" s="12">
        <f t="shared" ref="M51" si="315">+SUM(M52:M56)</f>
        <v>0</v>
      </c>
      <c r="N51" s="12">
        <f t="shared" ref="N51:O51" si="316">+SUM(N52:N56)</f>
        <v>0</v>
      </c>
      <c r="O51" s="12">
        <f t="shared" si="316"/>
        <v>0</v>
      </c>
      <c r="P51" s="25">
        <f t="shared" si="46"/>
        <v>7516.6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5">
        <f t="shared" ref="E52" si="317">+SUM(E53:E57)</f>
        <v>0</v>
      </c>
      <c r="F52" s="12">
        <f t="shared" ref="F52" si="318">+SUM(F53:F57)</f>
        <v>198844950</v>
      </c>
      <c r="G52" s="25">
        <f t="shared" ref="G52" si="319">+SUM(G53:G57)</f>
        <v>0</v>
      </c>
      <c r="H52" s="25">
        <f t="shared" ref="H52" si="320">+SUM(H53:H57)</f>
        <v>0</v>
      </c>
      <c r="I52" s="12">
        <f t="shared" ref="I52" si="321">+SUM(I53:I57)</f>
        <v>0</v>
      </c>
      <c r="J52" s="12">
        <f t="shared" ref="J52" si="322">+SUM(J53:J57)</f>
        <v>0</v>
      </c>
      <c r="K52" s="12">
        <f t="shared" ref="K52" si="323">+SUM(K53:K57)</f>
        <v>0</v>
      </c>
      <c r="L52" s="12">
        <f t="shared" ref="L52" si="324">+SUM(L53:L57)</f>
        <v>0</v>
      </c>
      <c r="M52" s="12">
        <f t="shared" ref="M52" si="325">+SUM(M53:M57)</f>
        <v>0</v>
      </c>
      <c r="N52" s="12">
        <f t="shared" ref="N52:O52" si="326">+SUM(N53:N57)</f>
        <v>0</v>
      </c>
      <c r="O52" s="12">
        <f t="shared" si="326"/>
        <v>0</v>
      </c>
      <c r="P52" s="25">
        <f t="shared" si="46"/>
        <v>198844950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5">
        <f t="shared" ref="E53" si="327">+SUM(E54:E58)</f>
        <v>0</v>
      </c>
      <c r="F53" s="12">
        <f t="shared" ref="F53" si="328">+SUM(F54:F58)</f>
        <v>99422475</v>
      </c>
      <c r="G53" s="25">
        <f t="shared" ref="G53" si="329">+SUM(G54:G58)</f>
        <v>0</v>
      </c>
      <c r="H53" s="25">
        <f t="shared" ref="H53" si="330">+SUM(H54:H58)</f>
        <v>0</v>
      </c>
      <c r="I53" s="12">
        <f t="shared" ref="I53" si="331">+SUM(I54:I58)</f>
        <v>0</v>
      </c>
      <c r="J53" s="12">
        <f t="shared" ref="J53" si="332">+SUM(J54:J58)</f>
        <v>0</v>
      </c>
      <c r="K53" s="12">
        <f t="shared" ref="K53" si="333">+SUM(K54:K58)</f>
        <v>0</v>
      </c>
      <c r="L53" s="12">
        <f t="shared" ref="L53" si="334">+SUM(L54:L58)</f>
        <v>0</v>
      </c>
      <c r="M53" s="12">
        <f t="shared" ref="M53" si="335">+SUM(M54:M58)</f>
        <v>0</v>
      </c>
      <c r="N53" s="12">
        <f t="shared" ref="N53:O53" si="336">+SUM(N54:N58)</f>
        <v>0</v>
      </c>
      <c r="O53" s="12">
        <f t="shared" si="336"/>
        <v>0</v>
      </c>
      <c r="P53" s="25">
        <f t="shared" si="46"/>
        <v>99422475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5">
        <f t="shared" ref="E54" si="337">+SUM(E55:E59)</f>
        <v>0</v>
      </c>
      <c r="F54" s="12">
        <f t="shared" ref="F54" si="338">+SUM(F55:F59)</f>
        <v>59653485</v>
      </c>
      <c r="G54" s="25">
        <f t="shared" ref="G54" si="339">+SUM(G55:G59)</f>
        <v>0</v>
      </c>
      <c r="H54" s="25">
        <f t="shared" ref="H54" si="340">+SUM(H55:H59)</f>
        <v>0</v>
      </c>
      <c r="I54" s="12">
        <f t="shared" ref="I54" si="341">+SUM(I55:I59)</f>
        <v>0</v>
      </c>
      <c r="J54" s="12">
        <f t="shared" ref="J54" si="342">+SUM(J55:J59)</f>
        <v>0</v>
      </c>
      <c r="K54" s="12">
        <f t="shared" ref="K54" si="343">+SUM(K55:K59)</f>
        <v>0</v>
      </c>
      <c r="L54" s="12">
        <f t="shared" ref="L54" si="344">+SUM(L55:L59)</f>
        <v>0</v>
      </c>
      <c r="M54" s="12">
        <f t="shared" ref="M54" si="345">+SUM(M55:M59)</f>
        <v>0</v>
      </c>
      <c r="N54" s="12">
        <f t="shared" ref="N54:O54" si="346">+SUM(N55:N59)</f>
        <v>0</v>
      </c>
      <c r="O54" s="12">
        <f t="shared" si="346"/>
        <v>0</v>
      </c>
      <c r="P54" s="25">
        <f t="shared" si="46"/>
        <v>59653485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5">
        <f t="shared" ref="E55" si="347">+SUM(E56:E60)</f>
        <v>0</v>
      </c>
      <c r="F55" s="12">
        <v>0</v>
      </c>
      <c r="G55" s="25">
        <f t="shared" ref="G55" si="348">+SUM(G56:G60)</f>
        <v>0</v>
      </c>
      <c r="H55" s="25">
        <f t="shared" ref="H55" si="349">+SUM(H56:H60)</f>
        <v>0</v>
      </c>
      <c r="I55" s="12">
        <f t="shared" ref="I55" si="350">+SUM(I56:I60)</f>
        <v>0</v>
      </c>
      <c r="J55" s="12">
        <f t="shared" ref="J55" si="351">+SUM(J56:J60)</f>
        <v>0</v>
      </c>
      <c r="K55" s="12">
        <f t="shared" ref="K55" si="352">+SUM(K56:K60)</f>
        <v>0</v>
      </c>
      <c r="L55" s="12">
        <f t="shared" ref="L55" si="353">+SUM(L56:L60)</f>
        <v>0</v>
      </c>
      <c r="M55" s="12">
        <f t="shared" ref="M55" si="354">+SUM(M56:M60)</f>
        <v>0</v>
      </c>
      <c r="N55" s="12">
        <f t="shared" ref="N55:O55" si="355">+SUM(N56:N60)</f>
        <v>0</v>
      </c>
      <c r="O55" s="12">
        <f t="shared" si="355"/>
        <v>0</v>
      </c>
      <c r="P55" s="25">
        <f t="shared" si="46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5">
        <f t="shared" ref="E56" si="356">+SUM(E57:E61)</f>
        <v>0</v>
      </c>
      <c r="F56" s="12">
        <v>0</v>
      </c>
      <c r="G56" s="25">
        <f t="shared" ref="G56" si="357">+SUM(G57:G61)</f>
        <v>0</v>
      </c>
      <c r="H56" s="25">
        <f t="shared" ref="H56" si="358">+SUM(H57:H61)</f>
        <v>0</v>
      </c>
      <c r="I56" s="12">
        <f t="shared" ref="I56" si="359">+SUM(I57:I61)</f>
        <v>0</v>
      </c>
      <c r="J56" s="12">
        <f t="shared" ref="J56" si="360">+SUM(J57:J61)</f>
        <v>0</v>
      </c>
      <c r="K56" s="12">
        <f t="shared" ref="K56" si="361">+SUM(K57:K61)</f>
        <v>0</v>
      </c>
      <c r="L56" s="12">
        <f t="shared" ref="L56" si="362">+SUM(L57:L61)</f>
        <v>0</v>
      </c>
      <c r="M56" s="12">
        <f t="shared" ref="M56" si="363">+SUM(M57:M61)</f>
        <v>0</v>
      </c>
      <c r="N56" s="12">
        <f t="shared" ref="N56:O56" si="364">+SUM(N57:N61)</f>
        <v>0</v>
      </c>
      <c r="O56" s="12">
        <f t="shared" si="364"/>
        <v>0</v>
      </c>
      <c r="P56" s="25">
        <f t="shared" si="46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5">
        <f t="shared" ref="E57" si="365">+SUM(E58:E62)</f>
        <v>0</v>
      </c>
      <c r="F57" s="12">
        <f t="shared" ref="F57" si="366">+SUM(F58:F62)</f>
        <v>39768990</v>
      </c>
      <c r="G57" s="25">
        <f t="shared" ref="G57" si="367">+SUM(G58:G62)</f>
        <v>0</v>
      </c>
      <c r="H57" s="25">
        <f t="shared" ref="H57" si="368">+SUM(H58:H62)</f>
        <v>0</v>
      </c>
      <c r="I57" s="12">
        <f t="shared" ref="I57" si="369">+SUM(I58:I62)</f>
        <v>0</v>
      </c>
      <c r="J57" s="12">
        <f t="shared" ref="J57" si="370">+SUM(J58:J62)</f>
        <v>0</v>
      </c>
      <c r="K57" s="12">
        <f t="shared" ref="K57" si="371">+SUM(K58:K62)</f>
        <v>0</v>
      </c>
      <c r="L57" s="12">
        <f t="shared" ref="L57" si="372">+SUM(L58:L62)</f>
        <v>0</v>
      </c>
      <c r="M57" s="12">
        <f t="shared" ref="M57" si="373">+SUM(M58:M62)</f>
        <v>0</v>
      </c>
      <c r="N57" s="12">
        <f t="shared" ref="N57:O57" si="374">+SUM(N58:N62)</f>
        <v>0</v>
      </c>
      <c r="O57" s="12">
        <f t="shared" si="374"/>
        <v>0</v>
      </c>
      <c r="P57" s="25">
        <f t="shared" si="46"/>
        <v>39768990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5">
        <f t="shared" ref="E58" si="375">+SUM(E59:E63)</f>
        <v>0</v>
      </c>
      <c r="F58" s="12">
        <v>0</v>
      </c>
      <c r="G58" s="25">
        <f t="shared" ref="G58" si="376">+SUM(G59:G63)</f>
        <v>0</v>
      </c>
      <c r="H58" s="25">
        <f t="shared" ref="H58" si="377">+SUM(H59:H63)</f>
        <v>0</v>
      </c>
      <c r="I58" s="12">
        <f t="shared" ref="I58" si="378">+SUM(I59:I63)</f>
        <v>0</v>
      </c>
      <c r="J58" s="12">
        <f t="shared" ref="J58" si="379">+SUM(J59:J63)</f>
        <v>0</v>
      </c>
      <c r="K58" s="12">
        <f t="shared" ref="K58" si="380">+SUM(K59:K63)</f>
        <v>0</v>
      </c>
      <c r="L58" s="12">
        <f t="shared" ref="L58" si="381">+SUM(L59:L63)</f>
        <v>0</v>
      </c>
      <c r="M58" s="12">
        <f t="shared" ref="M58" si="382">+SUM(M59:M63)</f>
        <v>0</v>
      </c>
      <c r="N58" s="12">
        <f t="shared" ref="N58:O58" si="383">+SUM(N59:N63)</f>
        <v>0</v>
      </c>
      <c r="O58" s="12">
        <f t="shared" si="383"/>
        <v>0</v>
      </c>
      <c r="P58" s="25">
        <f t="shared" si="46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5">
        <f t="shared" ref="E59" si="384">+SUM(E60:E64)</f>
        <v>0</v>
      </c>
      <c r="F59" s="12">
        <f t="shared" ref="F59" si="385">+SUM(F60:F64)</f>
        <v>19884495</v>
      </c>
      <c r="G59" s="25">
        <f t="shared" ref="G59" si="386">+SUM(G60:G64)</f>
        <v>0</v>
      </c>
      <c r="H59" s="25">
        <f t="shared" ref="H59" si="387">+SUM(H60:H64)</f>
        <v>0</v>
      </c>
      <c r="I59" s="12">
        <f t="shared" ref="I59" si="388">+SUM(I60:I64)</f>
        <v>0</v>
      </c>
      <c r="J59" s="12">
        <f t="shared" ref="J59" si="389">+SUM(J60:J64)</f>
        <v>0</v>
      </c>
      <c r="K59" s="12">
        <f t="shared" ref="K59" si="390">+SUM(K60:K64)</f>
        <v>0</v>
      </c>
      <c r="L59" s="12">
        <f t="shared" ref="L59" si="391">+SUM(L60:L64)</f>
        <v>0</v>
      </c>
      <c r="M59" s="12">
        <f t="shared" ref="M59" si="392">+SUM(M60:M64)</f>
        <v>0</v>
      </c>
      <c r="N59" s="12">
        <f t="shared" ref="N59:O59" si="393">+SUM(N60:N64)</f>
        <v>0</v>
      </c>
      <c r="O59" s="12">
        <f t="shared" si="393"/>
        <v>0</v>
      </c>
      <c r="P59" s="25">
        <f t="shared" si="46"/>
        <v>19884495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394">+SUM(C61:C63)</f>
        <v>0</v>
      </c>
      <c r="D60" s="12">
        <f>+SUM(D61:D63)</f>
        <v>0</v>
      </c>
      <c r="E60" s="25">
        <f t="shared" ref="E60" si="395">+SUM(E61:E65)</f>
        <v>0</v>
      </c>
      <c r="F60" s="12">
        <f t="shared" ref="F60" si="396">+SUM(F61:F65)</f>
        <v>9942247.5</v>
      </c>
      <c r="G60" s="25">
        <f t="shared" ref="G60" si="397">+SUM(G61:G65)</f>
        <v>0</v>
      </c>
      <c r="H60" s="25">
        <f t="shared" ref="H60" si="398">+SUM(H61:H65)</f>
        <v>0</v>
      </c>
      <c r="I60" s="12">
        <f t="shared" ref="I60" si="399">+SUM(I61:I65)</f>
        <v>0</v>
      </c>
      <c r="J60" s="12">
        <f t="shared" ref="J60" si="400">+SUM(J61:J65)</f>
        <v>0</v>
      </c>
      <c r="K60" s="12">
        <f t="shared" ref="K60" si="401">+SUM(K61:K65)</f>
        <v>0</v>
      </c>
      <c r="L60" s="12">
        <f t="shared" ref="L60" si="402">+SUM(L61:L65)</f>
        <v>0</v>
      </c>
      <c r="M60" s="12">
        <f t="shared" ref="M60" si="403">+SUM(M61:M65)</f>
        <v>0</v>
      </c>
      <c r="N60" s="12">
        <f t="shared" ref="N60:O60" si="404">+SUM(N61:N65)</f>
        <v>0</v>
      </c>
      <c r="O60" s="12">
        <f t="shared" si="404"/>
        <v>0</v>
      </c>
      <c r="P60" s="25">
        <f t="shared" si="46"/>
        <v>9942247.5</v>
      </c>
    </row>
    <row r="61" spans="1:16" x14ac:dyDescent="0.25">
      <c r="A61" s="4" t="s">
        <v>53</v>
      </c>
      <c r="B61" s="16">
        <v>38835019</v>
      </c>
      <c r="C61" s="5"/>
      <c r="E61" s="25">
        <f t="shared" ref="E61" si="405">+SUM(E62:E66)</f>
        <v>0</v>
      </c>
      <c r="F61" s="25">
        <v>9942247.5</v>
      </c>
      <c r="G61" s="25">
        <f t="shared" ref="G61" si="406">+SUM(G62:G66)</f>
        <v>0</v>
      </c>
      <c r="H61" s="25">
        <f t="shared" ref="H61" si="407">+SUM(H62:H66)</f>
        <v>0</v>
      </c>
      <c r="I61" s="12">
        <f t="shared" ref="I61" si="408">+SUM(I62:I66)</f>
        <v>0</v>
      </c>
      <c r="J61" s="12">
        <f t="shared" ref="J61" si="409">+SUM(J62:J66)</f>
        <v>0</v>
      </c>
      <c r="K61" s="12">
        <f t="shared" ref="K61" si="410">+SUM(K62:K66)</f>
        <v>0</v>
      </c>
      <c r="L61" s="12">
        <f t="shared" ref="L61" si="411">+SUM(L62:L66)</f>
        <v>0</v>
      </c>
      <c r="M61" s="12">
        <f t="shared" ref="M61" si="412">+SUM(M62:M66)</f>
        <v>0</v>
      </c>
      <c r="O61" s="12">
        <f t="shared" ref="O61" si="413">+SUM(O62:O66)</f>
        <v>0</v>
      </c>
      <c r="P61" s="25">
        <f>+D61+E61+F61+G61+H61+I61+J61+K61+L61+M61+N61+O61</f>
        <v>9942247.5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25">
        <f t="shared" si="46"/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25">
        <f t="shared" si="46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25">
        <f t="shared" si="46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25">
        <f t="shared" si="46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25">
        <f t="shared" si="46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25">
        <f t="shared" si="46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25">
        <f t="shared" si="46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25">
        <f t="shared" si="46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25">
        <f t="shared" si="46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25">
        <f t="shared" si="46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25">
        <f t="shared" si="46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25">
        <f t="shared" si="46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25">
        <f t="shared" si="46"/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25">
        <f t="shared" si="46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25">
        <f t="shared" si="46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25">
        <f t="shared" si="46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25">
        <f t="shared" si="46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25">
        <f t="shared" si="46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25">
        <f t="shared" ref="P80" si="414">+D80+E80+F80+G80+H80+I80+J80+K80+L80+M80+N80+O80</f>
        <v>0</v>
      </c>
    </row>
    <row r="81" spans="1:16" x14ac:dyDescent="0.25">
      <c r="A81" s="6" t="s">
        <v>64</v>
      </c>
      <c r="B81" s="14">
        <f t="shared" ref="B81:C81" si="415">+B9+B15+B25+B35+B43+B50+B60+B65+B68+B73+B76+B79</f>
        <v>523639562</v>
      </c>
      <c r="C81" s="14">
        <f t="shared" si="415"/>
        <v>0</v>
      </c>
      <c r="D81" s="27">
        <f>+D9+D15+D25+D35+D43+D50+D60+D65+D68+D73+D76+D79</f>
        <v>34703438.469999999</v>
      </c>
      <c r="E81" s="26">
        <f>+E9+E15+E25+E35+E50</f>
        <v>34904751.32</v>
      </c>
      <c r="F81" s="14">
        <f>+F9+F15+F25+F35+F50+F60</f>
        <v>46436551.840000004</v>
      </c>
      <c r="G81" s="14">
        <f>+G9+G15+G25+G35+G50+G60</f>
        <v>34977922.120000005</v>
      </c>
      <c r="H81" s="27">
        <f t="shared" ref="H81:O81" si="416">+H9+H15+H25+H35+H43+H50+H60+H65+H68+H73+H76+H79</f>
        <v>36098230.549999997</v>
      </c>
      <c r="I81" s="14">
        <f t="shared" si="416"/>
        <v>0</v>
      </c>
      <c r="J81" s="14">
        <f t="shared" si="416"/>
        <v>0</v>
      </c>
      <c r="K81" s="14">
        <f t="shared" si="416"/>
        <v>0</v>
      </c>
      <c r="L81" s="14">
        <f t="shared" si="416"/>
        <v>0</v>
      </c>
      <c r="M81" s="14">
        <f t="shared" si="416"/>
        <v>0</v>
      </c>
      <c r="N81" s="14">
        <f t="shared" si="416"/>
        <v>0</v>
      </c>
      <c r="O81" s="14">
        <f t="shared" si="416"/>
        <v>0</v>
      </c>
      <c r="P81" s="27">
        <f>+P9+P15+P25+P35+P50+P60</f>
        <v>187120894.29999998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6" x14ac:dyDescent="0.25">
      <c r="E85" s="11"/>
    </row>
    <row r="86" spans="1:16" ht="15.75" x14ac:dyDescent="0.25">
      <c r="A86" s="17" t="s">
        <v>95</v>
      </c>
      <c r="B86" s="45" t="s">
        <v>96</v>
      </c>
      <c r="C86" s="45"/>
    </row>
    <row r="87" spans="1:16" ht="15.75" x14ac:dyDescent="0.25">
      <c r="A87" s="18" t="s">
        <v>97</v>
      </c>
      <c r="B87" s="45" t="s">
        <v>98</v>
      </c>
      <c r="C87" s="45"/>
    </row>
    <row r="88" spans="1:16" ht="15.75" thickBot="1" x14ac:dyDescent="0.3"/>
    <row r="89" spans="1:16" s="19" customFormat="1" ht="12.75" x14ac:dyDescent="0.2">
      <c r="A89" s="46" t="s">
        <v>102</v>
      </c>
      <c r="B89" s="47"/>
      <c r="C89" s="48"/>
    </row>
    <row r="90" spans="1:16" s="19" customFormat="1" ht="13.5" thickBot="1" x14ac:dyDescent="0.25">
      <c r="A90" s="49"/>
      <c r="B90" s="50"/>
      <c r="C90" s="51"/>
    </row>
    <row r="91" spans="1:16" s="19" customFormat="1" ht="12.75" x14ac:dyDescent="0.2">
      <c r="A91" s="52" t="s">
        <v>103</v>
      </c>
      <c r="B91" s="53"/>
      <c r="C91" s="54"/>
    </row>
    <row r="92" spans="1:16" s="19" customFormat="1" ht="13.5" thickBot="1" x14ac:dyDescent="0.25">
      <c r="A92" s="55"/>
      <c r="B92" s="56"/>
      <c r="C92" s="57"/>
    </row>
    <row r="93" spans="1:16" s="19" customFormat="1" ht="13.5" thickBot="1" x14ac:dyDescent="0.25">
      <c r="A93" s="58" t="s">
        <v>104</v>
      </c>
      <c r="B93" s="59"/>
      <c r="C93" s="60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B86:C86"/>
    <mergeCell ref="B87:C87"/>
    <mergeCell ref="A89:C90"/>
    <mergeCell ref="A91:C92"/>
    <mergeCell ref="A93:C93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9E0FC-3998-499B-B4C5-B7024AA3A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Christy Lied</cp:lastModifiedBy>
  <cp:lastPrinted>2022-02-03T16:17:09Z</cp:lastPrinted>
  <dcterms:created xsi:type="dcterms:W3CDTF">2021-07-29T18:58:50Z</dcterms:created>
  <dcterms:modified xsi:type="dcterms:W3CDTF">2022-06-03T19:04:14Z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