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1095" documentId="11_2186B86E6944CB2B0A03A9E7233A2304A7C44B78" xr6:coauthVersionLast="47" xr6:coauthVersionMax="47" xr10:uidLastSave="{3DEF4E5C-7B02-4602-B240-937F2636275A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GENERAL'!$A$1:$E$234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4" l="1"/>
  <c r="B104" i="4"/>
  <c r="C40" i="4"/>
  <c r="E234" i="4" l="1"/>
  <c r="B234" i="4"/>
  <c r="E220" i="4"/>
  <c r="B220" i="4"/>
  <c r="E209" i="4"/>
  <c r="B209" i="4"/>
  <c r="E200" i="4"/>
  <c r="B200" i="4"/>
  <c r="E187" i="4"/>
  <c r="B187" i="4"/>
  <c r="E177" i="4"/>
  <c r="E179" i="4" s="1"/>
  <c r="B177" i="4"/>
  <c r="B179" i="4" s="1"/>
  <c r="E167" i="4"/>
  <c r="E169" i="4" s="1"/>
  <c r="B167" i="4"/>
  <c r="B169" i="4" s="1"/>
  <c r="E149" i="4"/>
  <c r="B149" i="4"/>
  <c r="E142" i="4"/>
  <c r="B142" i="4"/>
  <c r="E133" i="4"/>
  <c r="B133" i="4"/>
  <c r="E89" i="4"/>
  <c r="B89" i="4"/>
  <c r="E72" i="4"/>
  <c r="B72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<sst xmlns="http://schemas.openxmlformats.org/spreadsheetml/2006/main" count="329" uniqueCount="205">
  <si>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</si>
  <si>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</si>
  <si>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</si>
  <si>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</si>
  <si>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</si>
  <si>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</si>
  <si>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</si>
  <si>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</si>
  <si>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</si>
  <si>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</si>
  <si>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</si>
  <si>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</si>
  <si>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</si>
  <si>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</si>
  <si>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</si>
  <si>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</si>
  <si>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</si>
  <si>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</si>
  <si>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</si>
  <si>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</si>
  <si>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</si>
  <si>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</si>
  <si>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</si>
  <si>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</si>
  <si>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</si>
  <si>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</si>
  <si>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</si>
  <si>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</si>
  <si>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</si>
  <si>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</si>
  <si>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</si>
  <si>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</si>
  <si>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</si>
  <si>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</si>
  <si>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</si>
  <si>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</si>
  <si>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</si>
  <si>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</si>
  <si>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</si>
  <si>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</si>
  <si>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</si>
  <si>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</si>
  <si>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</si>
  <si>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Encargada de Contabilidad</t>
  </si>
  <si>
    <t>Contralor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</si>
  <si>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</si>
  <si>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</si>
  <si>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</si>
  <si>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</si>
  <si>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</si>
  <si>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</si>
  <si>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</si>
  <si>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</si>
  <si>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</si>
  <si>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</si>
  <si>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</si>
  <si>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</si>
  <si>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</si>
  <si>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</si>
  <si>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</si>
  <si>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</si>
  <si>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</si>
  <si>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</si>
  <si>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</si>
  <si>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</si>
  <si>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</si>
  <si>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</si>
  <si>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</si>
  <si>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</si>
  <si>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</si>
  <si>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</si>
  <si>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</si>
  <si>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</si>
  <si>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</si>
  <si>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</si>
  <si>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</si>
  <si>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</si>
  <si>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</si>
  <si>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</si>
  <si>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</si>
  <si>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</si>
  <si>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</si>
  <si>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</si>
  <si>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</si>
  <si>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</si>
  <si>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</si>
  <si>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</si>
  <si>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</si>
  <si>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</si>
  <si>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</si>
  <si>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</si>
  <si>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</si>
  <si>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</si>
  <si>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</si>
  <si>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</si>
  <si>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</si>
  <si>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</si>
  <si>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</si>
  <si>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</si>
  <si>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</si>
  <si>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</si>
  <si>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</si>
  <si>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</si>
  <si>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</si>
  <si>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</si>
  <si>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</si>
  <si>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</si>
  <si>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</si>
  <si>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</si>
  <si>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</si>
  <si>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</si>
  <si>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</si>
  <si>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</si>
  <si>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</si>
  <si>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</si>
  <si>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</si>
  <si>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</si>
  <si>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</si>
  <si>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</si>
  <si>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</si>
  <si>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</si>
  <si>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</si>
  <si>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</si>
  <si>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</si>
  <si>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</si>
  <si>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</si>
  <si>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</si>
  <si>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</si>
  <si>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</si>
  <si>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</si>
  <si>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</si>
  <si>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</si>
  <si>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</si>
  <si>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</si>
  <si>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</si>
  <si>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</si>
  <si>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</si>
  <si>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</si>
  <si>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</si>
  <si>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</si>
  <si>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</si>
  <si>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</si>
  <si>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</si>
  <si>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</si>
  <si>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</si>
  <si>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</si>
  <si>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</si>
  <si>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</si>
  <si>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</si>
  <si>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</si>
  <si>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</si>
  <si>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</si>
  <si>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</si>
  <si>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</si>
  <si>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</si>
  <si>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</si>
  <si>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</si>
  <si>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</si>
  <si>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</si>
  <si>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SUPERINTENDENCIA DE PENSIONES
BALANCE GENERAL
 AL 28  DE FEBRERO 2023 Y 2022
Valores RD$</t>
  </si>
  <si>
    <t>SUPERINTENDENCIA DE PENSIONES
NOTA A LOS ESTADOS FINANCIEROS
 AL 28 DE FEBRERO 2023 Y 2022
Valores RD$</t>
  </si>
  <si>
    <t xml:space="preserve">Al 28 de Febrero  de los años 2023 y 2022, el efectivo disponible en Caja y en las Cuentas Bancarias del Banco de Reservas de la República Dominicana está conformado por las siguientes cuentas: </t>
  </si>
  <si>
    <t>Al 28 de Febrero de los años 2023 y 2022, los valores en moneda extranjera depositados en el Banco  de Reservas de la República Dominicana consisten en:</t>
  </si>
  <si>
    <t>Al 28 de Febrero de los años 2023 y 2022, los saldos de las Inversiones Financieras se componen de:</t>
  </si>
  <si>
    <t>Al 28 de Febrero esta partida  presenta un balance de RD$6,769,987.22 , mientras que para el mismo periodo del año 2022 este rubro nopresenta balance, esta partida está conformada por :
 por lo siguiente:</t>
  </si>
  <si>
    <t>Al 28 de Febrero de los años 2023 y 2022, este rubro está compuesto como sigue:</t>
  </si>
  <si>
    <t>Al 28 de Febrero de los años 2023 y 2022, esta cuenta se compone de:</t>
  </si>
  <si>
    <t>Al 28 de Febrero de los años 2023 y 2022, los balances de las cuentas de Activos no Financieros consisten en:</t>
  </si>
  <si>
    <t>Al 28 de Febrero de los años 2023 y 2022, los bienes intangibles se componen de:</t>
  </si>
  <si>
    <t>Al 28 de Febrero  de los años 2023 y 2022, estas partidas presentan los siguientes rubros:</t>
  </si>
  <si>
    <t>Al 28 de Febrero de los años 2023 y 2022, las deducciones y retenciones por pagar se muestran en el siguiente detalle:</t>
  </si>
  <si>
    <t>Al 28 de Febrero de los años 2023 y 2022, el total de Cuentas por Pagar se muestra en el siguiente detalle:</t>
  </si>
  <si>
    <t>Al 28 de Febrero de los años 2023 y 2022, las Otras Cuentas por Pagar se componen de:</t>
  </si>
  <si>
    <t xml:space="preserve">Al 28 de Febrero de los años 2023 y 2022, el patrimonio se compone de: </t>
  </si>
  <si>
    <t xml:space="preserve">US$16,575.63/55.70 </t>
  </si>
  <si>
    <t>RD$923,262.59</t>
  </si>
  <si>
    <t xml:space="preserve">    US$2,637.53/55.10      </t>
  </si>
  <si>
    <t xml:space="preserve">   RD$145,327.90</t>
  </si>
  <si>
    <t>Los valores existentes en dólares norteamericanos fueron valuados al tipo de cambio comprador al último día del mes a razón de RD$55.70 y RD$55.10  por cada dólar Estadounidense (US$).</t>
  </si>
  <si>
    <t>Al 28 de Febrero de los años 2023 y 2022, este rubro está representado por Cuentas por cobrar funcionarios y empleados Otras Cuentas por Cobrar y Anticipo Construcción Escuela Previsional.</t>
  </si>
  <si>
    <t>Lucía M. Rosa Marte</t>
  </si>
  <si>
    <t>Alan G. Montilla Matos</t>
  </si>
  <si>
    <t>Consuelo Matos Paulino</t>
  </si>
  <si>
    <t>Gabriel O. Cubilete</t>
  </si>
  <si>
    <t>Alvary Mesa</t>
  </si>
  <si>
    <t>Norma R. Soto</t>
  </si>
  <si>
    <t xml:space="preserve">Nota 3.1 Cuentas por cobrar Funcionarios y Empleados  </t>
  </si>
  <si>
    <t xml:space="preserve">Al 28 de Febrero 2023 esta partida   presenta un balance de $ 23,952.17, mientras que para el mismo periodo del año 2022   presenta no presenta balance </t>
  </si>
  <si>
    <t>esta partida está conformada por lo siguiente:</t>
  </si>
  <si>
    <t>Al 28 de Febrero 2023 esta partida   presenta un balance de $ 3,497,410.25, mientras que para el mismo periodo del año 2022   no presenta balance</t>
  </si>
  <si>
    <t>Nota 3.2 Otras Cuentas por Cobrar</t>
  </si>
  <si>
    <t>Christy Lied  (Saldo Prest. Empl. Feliz)</t>
  </si>
  <si>
    <t>Jairo Rojas (Saldo Prest. Empl. Feliz)</t>
  </si>
  <si>
    <t>Josefina Sobet (Saldo Prest. Empl. Feliz)</t>
  </si>
  <si>
    <t>Carmen M. Pimentel (Saldo Prest. Empl. Feliz)</t>
  </si>
  <si>
    <t>Dalmany Garcia (Saldo Prest. Empl. Feliz)</t>
  </si>
  <si>
    <t>Carlita Flores (Saldo Prest. Empl. Feliz)</t>
  </si>
  <si>
    <t>Jose E. Lara (Saldo Prest. Empl. Feliz)</t>
  </si>
  <si>
    <t>Danilo Santana (Saldo Prest. Empl. Feliz)</t>
  </si>
  <si>
    <t>Danilo Santana (Dependiente Adicional)</t>
  </si>
  <si>
    <t>Isis Pineda  (Dependiente Adicional)</t>
  </si>
  <si>
    <t>Jose Richardson (Dependiente Adicional)</t>
  </si>
  <si>
    <t>Isis Pineda  (Seguro Complementario)</t>
  </si>
  <si>
    <t>Jose Richardson (Seguro Complementario)</t>
  </si>
  <si>
    <t xml:space="preserve">                              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</si>
</sst>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P_t_s_-;\-* #,##0.00\ _P_t_s_-;_-* &quot;-&quot;??\ _P_t_s_-;_-@_-"/>
    <numFmt numFmtId="166" formatCode="#,##0.00_ ;\-#,##0.00\ 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5" fontId="4" fillId="0" borderId="0" xfId="1" applyFont="1"/>
    <xf numFmtId="0" fontId="3" fillId="0" borderId="0" xfId="0" applyFont="1" applyAlignment="1">
      <alignment horizontal="left" indent="3"/>
    </xf>
    <xf numFmtId="165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1" applyNumberFormat="1" applyFont="1"/>
    <xf numFmtId="165" fontId="1" fillId="0" borderId="0" xfId="1"/>
    <xf numFmtId="0" fontId="4" fillId="0" borderId="4" xfId="0" applyFont="1" applyBorder="1"/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39" fontId="6" fillId="0" borderId="3" xfId="1" applyNumberFormat="1" applyFont="1" applyBorder="1"/>
    <xf numFmtId="0" fontId="12" fillId="0" borderId="0" xfId="0" applyFont="1" applyAlignment="1">
      <alignment wrapText="1"/>
    </xf>
    <xf numFmtId="0" fontId="12" fillId="2" borderId="0" xfId="0" applyFont="1" applyFill="1"/>
    <xf numFmtId="0" fontId="13" fillId="0" borderId="0" xfId="0" applyFont="1"/>
    <xf numFmtId="4" fontId="13" fillId="0" borderId="0" xfId="1" applyNumberFormat="1" applyFont="1" applyAlignment="1">
      <alignment horizontal="right"/>
    </xf>
    <xf numFmtId="2" fontId="13" fillId="0" borderId="0" xfId="0" applyNumberFormat="1" applyFont="1"/>
    <xf numFmtId="0" fontId="14" fillId="4" borderId="0" xfId="0" applyFont="1" applyFill="1"/>
    <xf numFmtId="4" fontId="14" fillId="4" borderId="0" xfId="0" applyNumberFormat="1" applyFont="1" applyFill="1"/>
    <xf numFmtId="0" fontId="14" fillId="0" borderId="0" xfId="0" applyFont="1"/>
    <xf numFmtId="0" fontId="12" fillId="4" borderId="0" xfId="0" applyFont="1" applyFill="1"/>
    <xf numFmtId="0" fontId="12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2" fillId="4" borderId="0" xfId="0" applyNumberFormat="1" applyFont="1" applyFill="1"/>
    <xf numFmtId="0" fontId="14" fillId="0" borderId="0" xfId="0" applyFont="1" applyAlignment="1">
      <alignment wrapText="1"/>
    </xf>
    <xf numFmtId="4" fontId="14" fillId="4" borderId="3" xfId="1" applyNumberFormat="1" applyFont="1" applyFill="1" applyBorder="1" applyAlignment="1">
      <alignment horizontal="right"/>
    </xf>
    <xf numFmtId="165" fontId="14" fillId="4" borderId="0" xfId="1" applyFont="1" applyFill="1"/>
    <xf numFmtId="165" fontId="14" fillId="0" borderId="0" xfId="1" applyFont="1"/>
    <xf numFmtId="165" fontId="12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/>
    <xf numFmtId="166" fontId="14" fillId="4" borderId="0" xfId="1" applyNumberFormat="1" applyFont="1" applyFill="1"/>
    <xf numFmtId="0" fontId="14" fillId="4" borderId="0" xfId="0" applyFont="1" applyFill="1" applyAlignment="1">
      <alignment horizontal="left" wrapText="1"/>
    </xf>
    <xf numFmtId="4" fontId="14" fillId="0" borderId="0" xfId="0" applyNumberFormat="1" applyFont="1"/>
    <xf numFmtId="4" fontId="14" fillId="4" borderId="0" xfId="0" applyNumberFormat="1" applyFont="1" applyFill="1" applyAlignment="1">
      <alignment horizontal="left"/>
    </xf>
    <xf numFmtId="0" fontId="14" fillId="4" borderId="0" xfId="0" applyFont="1" applyFill="1" applyAlignment="1">
      <alignment horizontal="left"/>
    </xf>
    <xf numFmtId="4" fontId="14" fillId="4" borderId="0" xfId="0" applyNumberFormat="1" applyFont="1" applyFill="1" applyAlignment="1">
      <alignment horizontal="right"/>
    </xf>
    <xf numFmtId="4" fontId="14" fillId="0" borderId="3" xfId="1" applyNumberFormat="1" applyFont="1" applyBorder="1"/>
    <xf numFmtId="4" fontId="12" fillId="0" borderId="0" xfId="1" applyNumberFormat="1" applyFont="1"/>
    <xf numFmtId="0" fontId="15" fillId="0" borderId="0" xfId="0" applyFont="1" applyAlignment="1">
      <alignment horizontal="right" vertical="center"/>
    </xf>
    <xf numFmtId="4" fontId="16" fillId="0" borderId="0" xfId="0" applyNumberFormat="1" applyFont="1"/>
    <xf numFmtId="166" fontId="12" fillId="4" borderId="0" xfId="1" applyNumberFormat="1" applyFont="1" applyFill="1"/>
    <xf numFmtId="164" fontId="14" fillId="0" borderId="3" xfId="0" applyNumberFormat="1" applyFont="1" applyBorder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left"/>
    </xf>
    <xf numFmtId="4" fontId="14" fillId="4" borderId="3" xfId="1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4" fontId="14" fillId="4" borderId="3" xfId="0" applyNumberFormat="1" applyFont="1" applyFill="1" applyBorder="1" applyAlignment="1">
      <alignment horizontal="right"/>
    </xf>
    <xf numFmtId="4" fontId="12" fillId="4" borderId="2" xfId="0" applyNumberFormat="1" applyFont="1" applyFill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4" fontId="12" fillId="4" borderId="2" xfId="1" applyNumberFormat="1" applyFont="1" applyFill="1" applyBorder="1" applyAlignment="1">
      <alignment horizontal="right"/>
    </xf>
    <xf numFmtId="4" fontId="12" fillId="4" borderId="2" xfId="1" applyNumberFormat="1" applyFont="1" applyFill="1" applyBorder="1" applyAlignment="1">
      <alignment horizont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5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39" fontId="6" fillId="0" borderId="0" xfId="1" applyNumberFormat="1" applyFont="1"/>
    <xf numFmtId="164" fontId="6" fillId="0" borderId="0" xfId="0" applyNumberFormat="1" applyFont="1"/>
    <xf numFmtId="164" fontId="6" fillId="0" borderId="3" xfId="0" applyNumberFormat="1" applyFont="1" applyBorder="1"/>
    <xf numFmtId="4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" fontId="14" fillId="0" borderId="3" xfId="0" applyNumberFormat="1" applyFont="1" applyBorder="1"/>
    <xf numFmtId="4" fontId="12" fillId="0" borderId="2" xfId="0" applyNumberFormat="1" applyFont="1" applyBorder="1"/>
    <xf numFmtId="0" fontId="12" fillId="0" borderId="0" xfId="0" applyFont="1" applyAlignment="1">
      <alignment horizontal="center"/>
    </xf>
    <xf numFmtId="4" fontId="14" fillId="0" borderId="3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4" fontId="14" fillId="0" borderId="0" xfId="1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left" vertical="center" wrapText="1"/>
    </xf>
    <xf numFmtId="164" fontId="8" fillId="0" borderId="8" xfId="1" applyNumberFormat="1" applyFont="1" applyBorder="1" applyAlignment="1">
      <alignment horizontal="left" wrapText="1"/>
    </xf>
    <xf numFmtId="164" fontId="8" fillId="0" borderId="0" xfId="1" applyNumberFormat="1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58</xdr:row>
      <xdr:rowOff>1</xdr:rowOff>
    </xdr:from>
    <xdr:to>
      <xdr:col>0</xdr:col>
      <xdr:colOff>1655588</xdr:colOff>
      <xdr:row>58</xdr:row>
      <xdr:rowOff>854074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5C8865F6-30FF-454A-9717-107CECB24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2-%20Febrero%202023/2-%20Estado%20de%20Resultado%20Febrero%202023.xlsx" TargetMode="External"/><Relationship Id="rId1" Type="http://schemas.openxmlformats.org/officeDocument/2006/relationships/externalLinkPath" Target="2-%20Estado%20de%20Resultado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17257432.999999985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5"/>
  <sheetViews>
    <sheetView tabSelected="1" topLeftCell="A4" zoomScale="90" zoomScaleNormal="90" workbookViewId="0">
      <selection activeCell="F51" sqref="F51"/>
    </sheetView>
  </sheetViews>
  <sheetFormatPr baseColWidth="10" defaultColWidth="9.140625" defaultRowHeight="14.25" x14ac:dyDescent="0.2"/>
  <cols>
    <col min="1" max="1" width="46.28515625" style="2" customWidth="1"/>
    <col min="2" max="2" width="19.28515625" style="2" customWidth="1"/>
    <col min="3" max="3" width="27.7109375" style="2" customWidth="1"/>
    <col min="4" max="4" width="5.28515625" style="2" customWidth="1"/>
    <col min="5" max="5" width="24.85546875" style="2" customWidth="1"/>
    <col min="6" max="6" width="27.7109375" style="2" customWidth="1"/>
    <col min="7" max="7" width="9.140625" style="2"/>
    <col min="8" max="8" width="16.140625" style="2" bestFit="1" customWidth="1"/>
    <col min="9" max="9" width="10.5703125" style="2" bestFit="1" customWidth="1"/>
    <col min="10" max="10" width="19.5703125" style="2" bestFit="1" customWidth="1"/>
    <col min="11" max="12" width="9.140625" style="2"/>
    <col min="13" max="13" width="17.42578125" style="30" bestFit="1" customWidth="1"/>
    <col min="14" max="14" width="9.140625" style="2"/>
    <col min="15" max="15" width="19.42578125" style="2" bestFit="1" customWidth="1"/>
    <col min="16" max="16" width="14.7109375" style="31" bestFit="1" customWidth="1"/>
    <col min="17" max="16384" width="9.140625" style="2"/>
  </cols>
  <sheetData>
    <row r="1" spans="1:16" ht="66" customHeight="1" x14ac:dyDescent="0.2">
      <c r="A1" s="102" t="s">
        <v>159</v>
      </c>
      <c r="B1" s="102"/>
      <c r="C1" s="102"/>
      <c r="D1" s="102"/>
      <c r="E1" s="102"/>
      <c r="F1" s="86"/>
      <c r="G1" s="3"/>
      <c r="H1" s="3"/>
      <c r="I1" s="3"/>
    </row>
    <row r="2" spans="1:16" x14ac:dyDescent="0.2">
      <c r="A2" s="28"/>
      <c r="B2" s="28"/>
      <c r="C2" s="28"/>
      <c r="D2" s="28"/>
      <c r="E2" s="28"/>
      <c r="F2" s="28"/>
      <c r="G2" s="3"/>
      <c r="H2" s="3"/>
      <c r="I2" s="3"/>
    </row>
    <row r="3" spans="1:16" ht="15" thickBot="1" x14ac:dyDescent="0.25">
      <c r="A3" s="29"/>
      <c r="B3" s="29"/>
      <c r="C3" s="29"/>
      <c r="D3" s="29"/>
      <c r="E3" s="29"/>
      <c r="F3" s="28"/>
      <c r="G3" s="3"/>
      <c r="H3" s="3"/>
      <c r="I3" s="3"/>
    </row>
    <row r="4" spans="1:16" ht="15" thickTop="1" x14ac:dyDescent="0.2">
      <c r="A4" s="28"/>
      <c r="B4" s="28"/>
      <c r="C4" s="28"/>
      <c r="D4" s="28"/>
      <c r="E4" s="28"/>
      <c r="G4" s="3"/>
      <c r="H4" s="3"/>
      <c r="I4" s="3"/>
    </row>
    <row r="5" spans="1:16" x14ac:dyDescent="0.2">
      <c r="A5" s="16"/>
      <c r="B5" s="16"/>
      <c r="C5" s="16"/>
      <c r="D5" s="16"/>
      <c r="E5" s="16"/>
      <c r="G5" s="4"/>
      <c r="H5" s="4"/>
      <c r="I5" s="3"/>
    </row>
    <row r="6" spans="1:16" ht="15.75" thickBot="1" x14ac:dyDescent="0.3">
      <c r="A6" s="34"/>
      <c r="B6" s="36" t="s">
        <v>0</v>
      </c>
      <c r="C6" s="5">
        <v>2023</v>
      </c>
      <c r="D6" s="16"/>
      <c r="E6" s="5">
        <v>2022</v>
      </c>
    </row>
    <row r="7" spans="1:16" ht="15" x14ac:dyDescent="0.25">
      <c r="A7" s="1" t="s">
        <v>1</v>
      </c>
      <c r="B7" s="36"/>
      <c r="C7" s="6"/>
      <c r="D7" s="6"/>
      <c r="E7" s="6"/>
    </row>
    <row r="8" spans="1:16" ht="15" x14ac:dyDescent="0.25">
      <c r="A8" s="1" t="s">
        <v>2</v>
      </c>
      <c r="B8" s="36"/>
      <c r="C8" s="6"/>
      <c r="D8" s="6"/>
      <c r="E8" s="6"/>
    </row>
    <row r="9" spans="1:16" ht="15" x14ac:dyDescent="0.25">
      <c r="A9" s="6" t="s">
        <v>3</v>
      </c>
      <c r="B9" s="36" t="s">
        <v>4</v>
      </c>
      <c r="C9" s="17">
        <v>109147707.97000001</v>
      </c>
      <c r="D9" s="17"/>
      <c r="E9" s="17">
        <v>72694203.769999996</v>
      </c>
    </row>
    <row r="10" spans="1:16" ht="15" x14ac:dyDescent="0.25">
      <c r="A10" s="6" t="s">
        <v>5</v>
      </c>
      <c r="B10" s="36" t="s">
        <v>6</v>
      </c>
      <c r="C10" s="18">
        <v>10291349.640000001</v>
      </c>
      <c r="D10" s="18"/>
      <c r="E10" s="18">
        <v>0</v>
      </c>
    </row>
    <row r="11" spans="1:16" ht="15" x14ac:dyDescent="0.25">
      <c r="A11" s="6" t="s">
        <v>7</v>
      </c>
      <c r="B11" s="36" t="s">
        <v>8</v>
      </c>
      <c r="C11" s="19">
        <v>887376.27</v>
      </c>
      <c r="D11" s="19"/>
      <c r="E11" s="19">
        <v>607951</v>
      </c>
    </row>
    <row r="12" spans="1:16" ht="15" x14ac:dyDescent="0.25">
      <c r="A12" s="6" t="s">
        <v>9</v>
      </c>
      <c r="B12" s="36" t="s">
        <v>10</v>
      </c>
      <c r="C12" s="20">
        <v>1737215.2699999998</v>
      </c>
      <c r="D12" s="19"/>
      <c r="E12" s="20">
        <v>2839810.61</v>
      </c>
      <c r="I12"/>
      <c r="J12" s="14"/>
      <c r="M12" s="2"/>
      <c r="P12" s="2"/>
    </row>
    <row r="13" spans="1:16" x14ac:dyDescent="0.2">
      <c r="A13" s="1" t="s">
        <v>11</v>
      </c>
      <c r="B13" s="36"/>
      <c r="C13" s="21">
        <f>SUM(C9:C12)</f>
        <v>122063649.15000001</v>
      </c>
      <c r="D13" s="21"/>
      <c r="E13" s="21">
        <f t="shared" ref="E13" si="0">SUM(E9:E12)</f>
        <v>76141965.379999995</v>
      </c>
      <c r="I13"/>
      <c r="J13" s="14"/>
      <c r="M13" s="2"/>
      <c r="P13" s="2"/>
    </row>
    <row r="14" spans="1:16" ht="15" x14ac:dyDescent="0.25">
      <c r="A14" s="1"/>
      <c r="B14" s="36"/>
      <c r="C14" s="22"/>
      <c r="D14" s="22"/>
      <c r="E14" s="22"/>
      <c r="I14"/>
      <c r="J14" s="14"/>
      <c r="M14" s="2"/>
      <c r="P14" s="2"/>
    </row>
    <row r="15" spans="1:16" ht="15" x14ac:dyDescent="0.25">
      <c r="A15" s="1" t="s">
        <v>12</v>
      </c>
      <c r="B15" s="36"/>
      <c r="E15" s="22"/>
      <c r="I15"/>
      <c r="J15" s="14"/>
      <c r="M15" s="2"/>
      <c r="P15" s="2"/>
    </row>
    <row r="16" spans="1:16" ht="15" x14ac:dyDescent="0.25">
      <c r="A16" s="6" t="s">
        <v>13</v>
      </c>
      <c r="B16" s="36" t="s">
        <v>14</v>
      </c>
      <c r="C16" s="17">
        <v>101774403.46999997</v>
      </c>
      <c r="D16" s="17"/>
      <c r="E16" s="17">
        <v>103322520.23</v>
      </c>
      <c r="J16" s="14"/>
      <c r="M16" s="2"/>
      <c r="P16" s="2"/>
    </row>
    <row r="17" spans="1:16" ht="15" x14ac:dyDescent="0.25">
      <c r="A17" s="6" t="s">
        <v>15</v>
      </c>
      <c r="B17" s="36" t="s">
        <v>16</v>
      </c>
      <c r="C17" s="18">
        <v>39233391.790000007</v>
      </c>
      <c r="D17" s="18"/>
      <c r="E17" s="18">
        <v>39233391.789999999</v>
      </c>
      <c r="J17" s="14"/>
      <c r="M17" s="2"/>
      <c r="P17" s="2"/>
    </row>
    <row r="18" spans="1:16" ht="15" x14ac:dyDescent="0.25">
      <c r="A18" s="6" t="s">
        <v>17</v>
      </c>
      <c r="B18" s="36" t="s">
        <v>18</v>
      </c>
      <c r="C18" s="23">
        <v>12572407.17</v>
      </c>
      <c r="D18" s="18"/>
      <c r="E18" s="23">
        <v>9407580.1899999995</v>
      </c>
      <c r="J18" s="14"/>
      <c r="M18" s="2"/>
      <c r="P18" s="2"/>
    </row>
    <row r="19" spans="1:16" x14ac:dyDescent="0.2">
      <c r="A19" s="1" t="s">
        <v>19</v>
      </c>
      <c r="B19" s="36"/>
      <c r="C19" s="21">
        <f>SUM(C16:C18)</f>
        <v>153580202.42999998</v>
      </c>
      <c r="D19" s="21"/>
      <c r="E19" s="21">
        <f>SUM(E16:E18)</f>
        <v>151963492.21000001</v>
      </c>
      <c r="J19" s="14"/>
      <c r="M19" s="2"/>
      <c r="P19" s="2"/>
    </row>
    <row r="20" spans="1:16" x14ac:dyDescent="0.2">
      <c r="A20" s="1"/>
      <c r="B20" s="36"/>
      <c r="C20" s="21"/>
      <c r="D20" s="21"/>
      <c r="E20" s="21"/>
      <c r="J20" s="14"/>
      <c r="M20" s="2"/>
      <c r="P20" s="2"/>
    </row>
    <row r="21" spans="1:16" ht="15" thickBot="1" x14ac:dyDescent="0.25">
      <c r="A21" s="1" t="s">
        <v>20</v>
      </c>
      <c r="B21" s="36"/>
      <c r="C21" s="24">
        <f>+C13+C19</f>
        <v>275643851.57999998</v>
      </c>
      <c r="D21" s="21"/>
      <c r="E21" s="24">
        <f>+E13+E19</f>
        <v>228105457.59</v>
      </c>
      <c r="I21" s="27"/>
      <c r="J21" s="14"/>
      <c r="M21" s="2"/>
      <c r="P21" s="2"/>
    </row>
    <row r="22" spans="1:16" ht="15.75" thickTop="1" x14ac:dyDescent="0.25">
      <c r="A22" s="1"/>
      <c r="B22" s="36"/>
      <c r="C22" s="6"/>
      <c r="D22" s="6"/>
      <c r="E22" s="6"/>
      <c r="J22" s="14"/>
      <c r="M22" s="2"/>
      <c r="P22" s="2"/>
    </row>
    <row r="23" spans="1:16" ht="15" x14ac:dyDescent="0.25">
      <c r="A23" s="1" t="s">
        <v>21</v>
      </c>
      <c r="B23" s="36"/>
      <c r="C23" s="7"/>
      <c r="D23" s="7"/>
      <c r="E23" s="6"/>
      <c r="J23" s="14"/>
      <c r="M23" s="2"/>
      <c r="P23" s="2"/>
    </row>
    <row r="24" spans="1:16" ht="15" x14ac:dyDescent="0.25">
      <c r="A24" s="1"/>
      <c r="B24" s="36"/>
      <c r="C24" s="7"/>
      <c r="D24" s="7"/>
      <c r="E24" s="6"/>
      <c r="J24" s="31"/>
      <c r="M24" s="2"/>
      <c r="P24" s="2"/>
    </row>
    <row r="25" spans="1:16" ht="15" x14ac:dyDescent="0.25">
      <c r="A25" s="37" t="s">
        <v>22</v>
      </c>
      <c r="B25" s="38"/>
      <c r="C25" s="6"/>
      <c r="D25" s="6"/>
      <c r="E25" s="6"/>
      <c r="J25" s="31"/>
      <c r="M25" s="2"/>
      <c r="P25" s="2"/>
    </row>
    <row r="26" spans="1:16" ht="15" x14ac:dyDescent="0.25">
      <c r="A26" s="6"/>
      <c r="B26" s="39"/>
      <c r="E26" s="6"/>
      <c r="J26" s="31"/>
      <c r="M26" s="2"/>
      <c r="P26" s="2"/>
    </row>
    <row r="27" spans="1:16" ht="15" x14ac:dyDescent="0.25">
      <c r="A27" s="6" t="s">
        <v>23</v>
      </c>
      <c r="B27" s="36" t="s">
        <v>24</v>
      </c>
      <c r="C27" s="33">
        <v>3980957.95</v>
      </c>
      <c r="D27" s="33"/>
      <c r="E27" s="17">
        <v>3500078.28</v>
      </c>
    </row>
    <row r="28" spans="1:16" ht="15" x14ac:dyDescent="0.25">
      <c r="A28" s="6" t="s">
        <v>25</v>
      </c>
      <c r="B28" s="36" t="s">
        <v>26</v>
      </c>
      <c r="C28" s="17">
        <v>1145325.75</v>
      </c>
      <c r="D28" s="17"/>
      <c r="E28" s="17">
        <v>803739.3</v>
      </c>
    </row>
    <row r="29" spans="1:16" ht="15" x14ac:dyDescent="0.25">
      <c r="A29" s="6" t="s">
        <v>27</v>
      </c>
      <c r="B29" s="36" t="s">
        <v>28</v>
      </c>
      <c r="C29" s="25">
        <v>13097424.940000001</v>
      </c>
      <c r="D29" s="17"/>
      <c r="E29" s="25">
        <v>28641858.73</v>
      </c>
    </row>
    <row r="30" spans="1:16" x14ac:dyDescent="0.2">
      <c r="A30" s="1" t="s">
        <v>29</v>
      </c>
      <c r="B30" s="36"/>
      <c r="C30" s="21">
        <f>SUM(C27:C29)</f>
        <v>18223708.640000001</v>
      </c>
      <c r="D30" s="21"/>
      <c r="E30" s="21">
        <f>SUM(E27:E29)</f>
        <v>32945676.310000002</v>
      </c>
    </row>
    <row r="31" spans="1:16" x14ac:dyDescent="0.2">
      <c r="A31" s="1"/>
      <c r="B31" s="1"/>
      <c r="C31" s="21"/>
      <c r="D31" s="21"/>
      <c r="E31" s="21"/>
    </row>
    <row r="32" spans="1:16" x14ac:dyDescent="0.2">
      <c r="A32" s="37" t="s">
        <v>30</v>
      </c>
      <c r="B32" s="1"/>
      <c r="C32" s="21"/>
      <c r="D32" s="21"/>
      <c r="E32" s="21"/>
    </row>
    <row r="33" spans="1:16" ht="15" x14ac:dyDescent="0.25">
      <c r="A33" s="6" t="s">
        <v>31</v>
      </c>
      <c r="B33" s="1"/>
      <c r="C33" s="26">
        <v>0</v>
      </c>
      <c r="D33" s="21"/>
      <c r="E33" s="26">
        <v>0</v>
      </c>
    </row>
    <row r="34" spans="1:16" x14ac:dyDescent="0.2">
      <c r="A34" s="1" t="s">
        <v>32</v>
      </c>
      <c r="B34" s="1"/>
      <c r="C34" s="21">
        <v>0</v>
      </c>
      <c r="D34" s="21"/>
      <c r="E34" s="21">
        <v>0</v>
      </c>
    </row>
    <row r="35" spans="1:16" ht="15" x14ac:dyDescent="0.25">
      <c r="A35" s="6"/>
      <c r="B35" s="6"/>
      <c r="C35" s="22"/>
      <c r="D35" s="22"/>
      <c r="E35" s="22"/>
    </row>
    <row r="36" spans="1:16" ht="15" x14ac:dyDescent="0.25">
      <c r="A36" s="1" t="s">
        <v>33</v>
      </c>
      <c r="B36" s="1"/>
      <c r="C36" s="19"/>
      <c r="D36" s="19"/>
      <c r="E36" s="19"/>
      <c r="L36" s="31"/>
      <c r="M36" s="2"/>
      <c r="P36" s="2"/>
    </row>
    <row r="37" spans="1:16" ht="15" x14ac:dyDescent="0.25">
      <c r="A37" s="6" t="s">
        <v>34</v>
      </c>
      <c r="B37" s="6"/>
      <c r="C37" s="17">
        <v>14037511</v>
      </c>
      <c r="D37" s="17"/>
      <c r="E37" s="88">
        <v>-3407615.92</v>
      </c>
      <c r="L37" s="31"/>
      <c r="M37" s="2"/>
      <c r="P37" s="2"/>
    </row>
    <row r="38" spans="1:16" ht="15" x14ac:dyDescent="0.25">
      <c r="A38" s="6" t="s">
        <v>35</v>
      </c>
      <c r="B38" s="6"/>
      <c r="C38" s="17">
        <v>9450837.6500000004</v>
      </c>
      <c r="D38" s="17"/>
      <c r="E38" s="17">
        <v>9450837.6500000004</v>
      </c>
      <c r="J38" s="27"/>
      <c r="L38" s="31"/>
      <c r="M38" s="2"/>
      <c r="P38" s="2"/>
    </row>
    <row r="39" spans="1:16" ht="15" x14ac:dyDescent="0.25">
      <c r="A39" s="6" t="s">
        <v>36</v>
      </c>
      <c r="B39" s="6"/>
      <c r="C39" s="17">
        <v>216674361.28999999</v>
      </c>
      <c r="D39" s="17"/>
      <c r="E39" s="17">
        <v>175939913.22999999</v>
      </c>
      <c r="H39" s="32"/>
      <c r="I39" s="32"/>
      <c r="J39" s="32"/>
      <c r="L39" s="31"/>
      <c r="M39" s="2"/>
      <c r="P39" s="2"/>
    </row>
    <row r="40" spans="1:16" ht="15" x14ac:dyDescent="0.25">
      <c r="A40" s="6" t="s">
        <v>37</v>
      </c>
      <c r="B40" s="6"/>
      <c r="C40" s="40">
        <f>+'[1]ESTADO DE RESULTADOS'!$C$28</f>
        <v>17257432.999999985</v>
      </c>
      <c r="D40" s="87"/>
      <c r="E40" s="89">
        <v>13176646.32</v>
      </c>
      <c r="H40" s="27"/>
      <c r="I40" s="27"/>
      <c r="J40" s="27"/>
      <c r="L40" s="31"/>
      <c r="M40" s="2"/>
      <c r="P40" s="2"/>
    </row>
    <row r="41" spans="1:16" x14ac:dyDescent="0.2">
      <c r="A41" s="1" t="s">
        <v>38</v>
      </c>
      <c r="B41" s="1"/>
      <c r="C41" s="21">
        <f>SUM(C37:C40)</f>
        <v>257420142.94</v>
      </c>
      <c r="D41" s="21"/>
      <c r="E41" s="21">
        <f>SUM(E37:E40)</f>
        <v>195159781.27999997</v>
      </c>
      <c r="H41" s="32"/>
      <c r="I41" s="32"/>
      <c r="J41" s="32"/>
      <c r="L41" s="31"/>
      <c r="M41" s="2"/>
      <c r="P41" s="2"/>
    </row>
    <row r="42" spans="1:16" x14ac:dyDescent="0.2">
      <c r="A42" s="1"/>
      <c r="B42" s="1"/>
      <c r="C42" s="21"/>
      <c r="D42" s="21"/>
      <c r="E42" s="21"/>
      <c r="L42" s="31"/>
      <c r="M42" s="2"/>
      <c r="P42" s="2"/>
    </row>
    <row r="43" spans="1:16" ht="15" thickBot="1" x14ac:dyDescent="0.25">
      <c r="A43" s="1" t="s">
        <v>39</v>
      </c>
      <c r="B43" s="1"/>
      <c r="C43" s="24">
        <f>+C30+C41</f>
        <v>275643851.57999998</v>
      </c>
      <c r="D43" s="21"/>
      <c r="E43" s="24">
        <f>+E30+E41</f>
        <v>228105457.58999997</v>
      </c>
      <c r="L43" s="31"/>
      <c r="M43" s="2"/>
      <c r="P43" s="2"/>
    </row>
    <row r="44" spans="1:16" ht="15" thickTop="1" x14ac:dyDescent="0.2">
      <c r="C44" s="7"/>
      <c r="D44" s="7"/>
      <c r="E44" s="7"/>
      <c r="L44" s="31"/>
      <c r="M44" s="2"/>
      <c r="P44" s="2"/>
    </row>
    <row r="45" spans="1:16" x14ac:dyDescent="0.2">
      <c r="A45" s="16"/>
      <c r="B45" s="16"/>
      <c r="C45" s="14"/>
      <c r="D45" s="14"/>
      <c r="E45" s="90"/>
      <c r="J45" s="27"/>
      <c r="L45" s="31"/>
      <c r="M45" s="2"/>
      <c r="P45" s="2"/>
    </row>
    <row r="46" spans="1:16" ht="15" x14ac:dyDescent="0.25">
      <c r="A46" s="34" t="s">
        <v>40</v>
      </c>
      <c r="C46" s="34" t="s">
        <v>40</v>
      </c>
      <c r="D46" s="34"/>
      <c r="E46" s="34" t="s">
        <v>40</v>
      </c>
      <c r="G46" s="1"/>
      <c r="J46" s="27"/>
      <c r="L46" s="31"/>
      <c r="M46" s="2"/>
      <c r="P46" s="2"/>
    </row>
    <row r="47" spans="1:16" ht="15" x14ac:dyDescent="0.25">
      <c r="A47" s="34"/>
      <c r="B47" s="34"/>
      <c r="C47" s="34"/>
      <c r="D47" s="34"/>
      <c r="E47" s="34"/>
      <c r="G47" s="1"/>
      <c r="L47" s="31"/>
      <c r="M47" s="2"/>
      <c r="P47" s="2"/>
    </row>
    <row r="48" spans="1:16" ht="15" x14ac:dyDescent="0.25">
      <c r="A48" s="34"/>
      <c r="B48" s="34"/>
      <c r="C48" s="16"/>
      <c r="D48" s="16"/>
      <c r="E48" s="6"/>
      <c r="L48" s="31"/>
      <c r="M48" s="2"/>
      <c r="P48" s="2"/>
    </row>
    <row r="49" spans="1:11" ht="15" x14ac:dyDescent="0.25">
      <c r="A49" s="8"/>
      <c r="B49" s="8"/>
      <c r="C49" s="6"/>
      <c r="D49" s="6"/>
    </row>
    <row r="50" spans="1:11" x14ac:dyDescent="0.2">
      <c r="A50" s="8"/>
      <c r="B50" s="8"/>
    </row>
    <row r="51" spans="1:11" ht="15" x14ac:dyDescent="0.25">
      <c r="A51" s="35" t="s">
        <v>41</v>
      </c>
      <c r="C51" s="35" t="s">
        <v>42</v>
      </c>
      <c r="D51" s="35"/>
      <c r="E51" s="35" t="s">
        <v>120</v>
      </c>
    </row>
    <row r="52" spans="1:11" ht="15" x14ac:dyDescent="0.25">
      <c r="A52" s="35" t="s">
        <v>43</v>
      </c>
      <c r="C52" s="35" t="s">
        <v>44</v>
      </c>
      <c r="D52" s="35"/>
      <c r="E52" s="35" t="s">
        <v>45</v>
      </c>
      <c r="G52" s="1"/>
    </row>
    <row r="53" spans="1:11" ht="15" x14ac:dyDescent="0.25">
      <c r="A53" s="35"/>
      <c r="B53" s="35"/>
      <c r="C53" s="35"/>
      <c r="D53" s="35"/>
      <c r="E53" s="35"/>
      <c r="G53" s="1"/>
    </row>
    <row r="54" spans="1:11" ht="15" thickBot="1" x14ac:dyDescent="0.25">
      <c r="A54" s="15"/>
      <c r="B54" s="15"/>
      <c r="C54" s="15"/>
      <c r="D54" s="15"/>
      <c r="E54" s="15"/>
      <c r="K54" s="9"/>
    </row>
    <row r="55" spans="1:11" ht="15.75" thickTop="1" x14ac:dyDescent="0.25">
      <c r="A55" s="10" t="s">
        <v>46</v>
      </c>
      <c r="B55" s="11"/>
      <c r="C55" s="11"/>
      <c r="D55" s="11"/>
      <c r="E55" s="111" t="s">
        <v>204</v>
      </c>
      <c r="F55" s="112"/>
      <c r="G55" s="12"/>
      <c r="J55" s="13"/>
      <c r="K55" s="9"/>
    </row>
    <row r="56" spans="1:11" ht="15" x14ac:dyDescent="0.25">
      <c r="A56" s="10" t="s">
        <v>47</v>
      </c>
      <c r="B56" s="11"/>
      <c r="C56" s="11"/>
      <c r="D56" s="11"/>
      <c r="E56" s="11"/>
      <c r="F56" s="11"/>
      <c r="G56" s="11"/>
      <c r="H56" s="13"/>
      <c r="K56" s="9"/>
    </row>
    <row r="57" spans="1:11" ht="15" x14ac:dyDescent="0.25">
      <c r="A57" s="10"/>
      <c r="B57" s="11"/>
      <c r="C57" s="11"/>
      <c r="D57" s="11"/>
      <c r="E57" s="11"/>
      <c r="F57" s="11"/>
      <c r="G57" s="11"/>
      <c r="H57" s="13"/>
      <c r="K57" s="9"/>
    </row>
    <row r="58" spans="1:11" ht="15" thickBot="1" x14ac:dyDescent="0.25"/>
    <row r="59" spans="1:11" ht="71.25" customHeight="1" thickBot="1" x14ac:dyDescent="0.3">
      <c r="A59" s="107" t="s">
        <v>160</v>
      </c>
      <c r="B59" s="108"/>
      <c r="C59" s="108"/>
      <c r="D59" s="108"/>
      <c r="E59" s="109"/>
    </row>
    <row r="60" spans="1:11" ht="15.75" x14ac:dyDescent="0.25">
      <c r="A60" s="46"/>
      <c r="B60" s="47"/>
      <c r="C60" s="46"/>
      <c r="D60" s="46"/>
      <c r="E60" s="63"/>
    </row>
    <row r="61" spans="1:11" ht="15.75" x14ac:dyDescent="0.25">
      <c r="A61" s="105" t="s">
        <v>48</v>
      </c>
      <c r="B61" s="105"/>
      <c r="C61" s="105"/>
      <c r="D61" s="105"/>
      <c r="E61" s="105"/>
    </row>
    <row r="62" spans="1:11" ht="15.75" x14ac:dyDescent="0.25">
      <c r="A62" s="49" t="s">
        <v>1</v>
      </c>
      <c r="B62" s="47"/>
      <c r="C62" s="46"/>
      <c r="D62" s="46"/>
      <c r="E62" s="63"/>
    </row>
    <row r="63" spans="1:11" ht="15.75" x14ac:dyDescent="0.25">
      <c r="A63" s="46"/>
      <c r="B63" s="47"/>
      <c r="C63" s="46"/>
      <c r="D63" s="46"/>
      <c r="E63" s="63"/>
    </row>
    <row r="64" spans="1:11" ht="15.75" x14ac:dyDescent="0.25">
      <c r="A64" s="103" t="s">
        <v>49</v>
      </c>
      <c r="B64" s="103"/>
      <c r="C64" s="103"/>
      <c r="D64" s="103"/>
      <c r="E64" s="103"/>
    </row>
    <row r="65" spans="1:5" ht="15.75" x14ac:dyDescent="0.25">
      <c r="A65" s="106" t="s">
        <v>161</v>
      </c>
      <c r="B65" s="106"/>
      <c r="C65" s="106"/>
      <c r="D65" s="106"/>
      <c r="E65" s="106"/>
    </row>
    <row r="66" spans="1:5" ht="15.75" x14ac:dyDescent="0.25">
      <c r="A66" s="49" t="s">
        <v>50</v>
      </c>
      <c r="B66" s="50">
        <v>2023</v>
      </c>
      <c r="C66" s="50"/>
      <c r="D66" s="50"/>
      <c r="E66" s="91">
        <v>2022</v>
      </c>
    </row>
    <row r="67" spans="1:5" ht="15.75" x14ac:dyDescent="0.25">
      <c r="A67" s="46" t="s">
        <v>51</v>
      </c>
      <c r="B67" s="47">
        <v>50000</v>
      </c>
      <c r="C67" s="47"/>
      <c r="D67" s="47"/>
      <c r="E67" s="63">
        <v>50000</v>
      </c>
    </row>
    <row r="68" spans="1:5" ht="15.75" x14ac:dyDescent="0.25">
      <c r="A68" s="46" t="s">
        <v>52</v>
      </c>
      <c r="B68" s="47">
        <v>168985.71</v>
      </c>
      <c r="C68" s="47"/>
      <c r="D68" s="47"/>
      <c r="E68" s="63">
        <v>1720746.73</v>
      </c>
    </row>
    <row r="69" spans="1:5" ht="15.75" x14ac:dyDescent="0.25">
      <c r="A69" s="46" t="s">
        <v>53</v>
      </c>
      <c r="B69" s="47">
        <v>3345424</v>
      </c>
      <c r="C69" s="47"/>
      <c r="D69" s="47"/>
      <c r="E69" s="63">
        <v>1598529.74</v>
      </c>
    </row>
    <row r="70" spans="1:5" ht="15.75" x14ac:dyDescent="0.25">
      <c r="A70" s="46" t="s">
        <v>54</v>
      </c>
      <c r="B70" s="47">
        <v>21899.99</v>
      </c>
      <c r="C70" s="47"/>
      <c r="D70" s="47"/>
      <c r="E70" s="63">
        <v>164406.53</v>
      </c>
    </row>
    <row r="71" spans="1:5" ht="15.75" x14ac:dyDescent="0.25">
      <c r="A71" s="46" t="s">
        <v>55</v>
      </c>
      <c r="B71" s="51">
        <v>1024886</v>
      </c>
      <c r="C71" s="47"/>
      <c r="D71" s="47"/>
      <c r="E71" s="92">
        <v>786156</v>
      </c>
    </row>
    <row r="72" spans="1:5" ht="16.5" thickBot="1" x14ac:dyDescent="0.3">
      <c r="A72" s="46" t="s">
        <v>56</v>
      </c>
      <c r="B72" s="78">
        <f>SUM(B67:B71)</f>
        <v>4611195.7</v>
      </c>
      <c r="C72" s="52"/>
      <c r="D72" s="52"/>
      <c r="E72" s="93">
        <f>SUM(E67:E71)</f>
        <v>4319839</v>
      </c>
    </row>
    <row r="73" spans="1:5" ht="16.5" thickTop="1" x14ac:dyDescent="0.25">
      <c r="A73" s="46"/>
      <c r="B73" s="47"/>
      <c r="C73" s="46"/>
      <c r="D73" s="46"/>
      <c r="E73" s="63"/>
    </row>
    <row r="74" spans="1:5" ht="15.75" x14ac:dyDescent="0.25">
      <c r="A74" s="46"/>
      <c r="B74" s="47"/>
      <c r="C74" s="46"/>
      <c r="D74" s="46"/>
      <c r="E74" s="63"/>
    </row>
    <row r="75" spans="1:5" ht="15.75" x14ac:dyDescent="0.25">
      <c r="A75" s="49" t="s">
        <v>57</v>
      </c>
      <c r="B75" s="47"/>
      <c r="C75" s="46"/>
      <c r="D75" s="46"/>
      <c r="E75" s="63"/>
    </row>
    <row r="76" spans="1:5" ht="15.75" x14ac:dyDescent="0.25">
      <c r="A76" s="106" t="s">
        <v>162</v>
      </c>
      <c r="B76" s="106"/>
      <c r="C76" s="106"/>
      <c r="D76" s="106"/>
      <c r="E76" s="106"/>
    </row>
    <row r="77" spans="1:5" ht="15.75" x14ac:dyDescent="0.25">
      <c r="A77" s="46"/>
      <c r="B77" s="47"/>
      <c r="C77" s="46"/>
      <c r="D77" s="46"/>
      <c r="E77" s="63"/>
    </row>
    <row r="78" spans="1:5" ht="15.75" x14ac:dyDescent="0.25">
      <c r="A78" s="49" t="s">
        <v>50</v>
      </c>
      <c r="B78" s="76">
        <v>2023</v>
      </c>
      <c r="C78" s="59"/>
      <c r="D78" s="59"/>
      <c r="E78" s="94">
        <v>2022</v>
      </c>
    </row>
    <row r="79" spans="1:5" ht="15.75" x14ac:dyDescent="0.25">
      <c r="A79" s="46" t="s">
        <v>58</v>
      </c>
      <c r="B79" s="54" t="s">
        <v>174</v>
      </c>
      <c r="C79" s="55"/>
      <c r="D79" s="55"/>
      <c r="E79" s="95" t="s">
        <v>176</v>
      </c>
    </row>
    <row r="80" spans="1:5" ht="16.5" thickBot="1" x14ac:dyDescent="0.3">
      <c r="A80" s="46"/>
      <c r="B80" s="81" t="s">
        <v>175</v>
      </c>
      <c r="C80" s="57"/>
      <c r="D80" s="57"/>
      <c r="E80" s="96" t="s">
        <v>177</v>
      </c>
    </row>
    <row r="81" spans="1:5" ht="16.5" thickTop="1" x14ac:dyDescent="0.25">
      <c r="A81" s="46"/>
      <c r="B81" s="58"/>
      <c r="C81" s="55"/>
      <c r="D81" s="55"/>
      <c r="E81" s="97"/>
    </row>
    <row r="82" spans="1:5" ht="15.75" x14ac:dyDescent="0.25">
      <c r="A82" s="106" t="s">
        <v>178</v>
      </c>
      <c r="B82" s="106"/>
      <c r="C82" s="106"/>
      <c r="D82" s="106"/>
      <c r="E82" s="106"/>
    </row>
    <row r="83" spans="1:5" ht="15.75" x14ac:dyDescent="0.25">
      <c r="A83" s="46"/>
      <c r="B83" s="47"/>
      <c r="C83" s="46"/>
      <c r="D83" s="46"/>
      <c r="E83" s="63"/>
    </row>
    <row r="84" spans="1:5" ht="15.75" x14ac:dyDescent="0.25">
      <c r="A84" s="49" t="s">
        <v>59</v>
      </c>
      <c r="B84" s="47"/>
      <c r="C84" s="46"/>
      <c r="D84" s="46"/>
      <c r="E84" s="63"/>
    </row>
    <row r="85" spans="1:5" ht="15.75" x14ac:dyDescent="0.25">
      <c r="A85" s="104" t="s">
        <v>163</v>
      </c>
      <c r="B85" s="104"/>
      <c r="C85" s="104"/>
      <c r="D85" s="104"/>
      <c r="E85" s="104"/>
    </row>
    <row r="86" spans="1:5" ht="15.75" x14ac:dyDescent="0.25">
      <c r="A86" s="46"/>
      <c r="B86" s="47"/>
      <c r="C86" s="46"/>
      <c r="D86" s="46"/>
      <c r="E86" s="63"/>
    </row>
    <row r="87" spans="1:5" ht="15.75" x14ac:dyDescent="0.25">
      <c r="A87" s="49" t="s">
        <v>50</v>
      </c>
      <c r="B87" s="76">
        <v>2023</v>
      </c>
      <c r="C87" s="59"/>
      <c r="D87" s="59"/>
      <c r="E87" s="94">
        <v>2022</v>
      </c>
    </row>
    <row r="88" spans="1:5" ht="15.75" x14ac:dyDescent="0.25">
      <c r="A88" s="46" t="s">
        <v>60</v>
      </c>
      <c r="B88" s="60">
        <v>103613249.68000001</v>
      </c>
      <c r="C88" s="61"/>
      <c r="D88" s="61"/>
      <c r="E88" s="67">
        <v>68229036.870000005</v>
      </c>
    </row>
    <row r="89" spans="1:5" ht="16.5" thickBot="1" x14ac:dyDescent="0.3">
      <c r="A89" s="46" t="s">
        <v>61</v>
      </c>
      <c r="B89" s="79">
        <f>+B88</f>
        <v>103613249.68000001</v>
      </c>
      <c r="C89" s="61"/>
      <c r="D89" s="61"/>
      <c r="E89" s="80">
        <f>+E88</f>
        <v>68229036.870000005</v>
      </c>
    </row>
    <row r="90" spans="1:5" ht="16.5" thickTop="1" x14ac:dyDescent="0.25">
      <c r="A90" s="46"/>
      <c r="B90" s="47"/>
      <c r="C90" s="46"/>
      <c r="D90" s="46"/>
      <c r="E90" s="63"/>
    </row>
    <row r="91" spans="1:5" ht="15.75" x14ac:dyDescent="0.25">
      <c r="A91" s="103" t="s">
        <v>62</v>
      </c>
      <c r="B91" s="103"/>
      <c r="C91" s="103"/>
      <c r="D91" s="103"/>
      <c r="E91" s="103"/>
    </row>
    <row r="92" spans="1:5" ht="15.75" x14ac:dyDescent="0.25">
      <c r="A92" s="106" t="s">
        <v>179</v>
      </c>
      <c r="B92" s="106"/>
      <c r="C92" s="106"/>
      <c r="D92" s="106"/>
      <c r="E92" s="106"/>
    </row>
    <row r="93" spans="1:5" ht="15.75" x14ac:dyDescent="0.25">
      <c r="A93" s="46"/>
      <c r="B93" s="47"/>
      <c r="C93" s="46"/>
      <c r="D93" s="46"/>
      <c r="E93" s="63"/>
    </row>
    <row r="94" spans="1:5" ht="15.75" x14ac:dyDescent="0.25">
      <c r="A94" s="49" t="s">
        <v>186</v>
      </c>
      <c r="B94" s="47"/>
      <c r="C94" s="46"/>
      <c r="D94" s="46"/>
      <c r="E94" s="63"/>
    </row>
    <row r="95" spans="1:5" ht="15.75" customHeight="1" x14ac:dyDescent="0.25">
      <c r="A95" s="106" t="s">
        <v>187</v>
      </c>
      <c r="B95" s="106"/>
      <c r="C95" s="106"/>
      <c r="D95" s="106"/>
      <c r="E95" s="106"/>
    </row>
    <row r="96" spans="1:5" ht="15.75" x14ac:dyDescent="0.25">
      <c r="A96" s="106" t="s">
        <v>188</v>
      </c>
      <c r="B96" s="106"/>
      <c r="C96" s="106"/>
      <c r="D96" s="106"/>
      <c r="E96" s="106"/>
    </row>
    <row r="97" spans="1:5" ht="15.75" x14ac:dyDescent="0.25">
      <c r="A97" s="49" t="s">
        <v>50</v>
      </c>
      <c r="B97" s="76">
        <v>2023</v>
      </c>
      <c r="C97" s="59"/>
      <c r="D97" s="59"/>
      <c r="E97" s="94">
        <v>2022</v>
      </c>
    </row>
    <row r="98" spans="1:5" ht="15.75" x14ac:dyDescent="0.25">
      <c r="A98" s="46" t="s">
        <v>180</v>
      </c>
      <c r="B98" s="47">
        <v>7487.59</v>
      </c>
      <c r="C98" s="65"/>
      <c r="D98" s="65"/>
      <c r="E98" s="47">
        <v>0</v>
      </c>
    </row>
    <row r="99" spans="1:5" ht="15.75" x14ac:dyDescent="0.25">
      <c r="A99" s="46" t="s">
        <v>181</v>
      </c>
      <c r="B99" s="47">
        <v>4641.37</v>
      </c>
      <c r="C99" s="65"/>
      <c r="D99" s="65"/>
      <c r="E99" s="47">
        <v>0</v>
      </c>
    </row>
    <row r="100" spans="1:5" ht="15.75" x14ac:dyDescent="0.25">
      <c r="A100" s="46" t="s">
        <v>182</v>
      </c>
      <c r="B100" s="47">
        <v>1124.5899999999999</v>
      </c>
      <c r="C100" s="65"/>
      <c r="D100" s="65"/>
      <c r="E100" s="47">
        <v>0</v>
      </c>
    </row>
    <row r="101" spans="1:5" ht="15.75" x14ac:dyDescent="0.25">
      <c r="A101" s="46" t="s">
        <v>183</v>
      </c>
      <c r="B101" s="47">
        <v>1124.5899999999999</v>
      </c>
      <c r="C101" s="65"/>
      <c r="D101" s="65"/>
      <c r="E101" s="47">
        <v>0</v>
      </c>
    </row>
    <row r="102" spans="1:5" ht="15.75" x14ac:dyDescent="0.25">
      <c r="A102" s="46" t="s">
        <v>184</v>
      </c>
      <c r="B102" s="47">
        <v>8333</v>
      </c>
      <c r="C102" s="65"/>
      <c r="D102" s="65"/>
      <c r="E102" s="47">
        <v>0</v>
      </c>
    </row>
    <row r="103" spans="1:5" ht="15.75" x14ac:dyDescent="0.25">
      <c r="A103" s="46" t="s">
        <v>185</v>
      </c>
      <c r="B103" s="47">
        <v>1241.03</v>
      </c>
      <c r="C103" s="65"/>
      <c r="D103" s="65"/>
      <c r="E103" s="47">
        <v>0</v>
      </c>
    </row>
    <row r="104" spans="1:5" ht="16.5" thickBot="1" x14ac:dyDescent="0.3">
      <c r="A104" s="62"/>
      <c r="B104" s="80">
        <f>SUM(B98:B103)</f>
        <v>23952.17</v>
      </c>
      <c r="C104" s="65"/>
      <c r="D104" s="65"/>
      <c r="E104" s="80">
        <f>SUM(E98:E103)</f>
        <v>0</v>
      </c>
    </row>
    <row r="105" spans="1:5" ht="16.5" thickTop="1" x14ac:dyDescent="0.25">
      <c r="A105" s="62"/>
      <c r="B105" s="65"/>
      <c r="C105" s="65"/>
      <c r="D105" s="65"/>
      <c r="E105" s="65"/>
    </row>
    <row r="106" spans="1:5" ht="15.75" x14ac:dyDescent="0.25">
      <c r="A106" s="103" t="s">
        <v>190</v>
      </c>
      <c r="B106" s="103"/>
      <c r="C106" s="103"/>
      <c r="D106" s="103"/>
      <c r="E106" s="103"/>
    </row>
    <row r="107" spans="1:5" ht="15.75" x14ac:dyDescent="0.25">
      <c r="A107" s="106" t="s">
        <v>189</v>
      </c>
      <c r="B107" s="106"/>
      <c r="C107" s="106"/>
      <c r="D107" s="106"/>
      <c r="E107" s="106"/>
    </row>
    <row r="108" spans="1:5" ht="15.75" x14ac:dyDescent="0.25">
      <c r="A108" s="106" t="s">
        <v>188</v>
      </c>
      <c r="B108" s="106"/>
      <c r="C108" s="106"/>
      <c r="D108" s="106"/>
      <c r="E108" s="106"/>
    </row>
    <row r="109" spans="1:5" ht="15.75" x14ac:dyDescent="0.25">
      <c r="A109" s="83" t="s">
        <v>50</v>
      </c>
      <c r="B109" s="50">
        <v>2023</v>
      </c>
      <c r="C109" s="59"/>
      <c r="D109" s="59"/>
      <c r="E109" s="91">
        <v>2022</v>
      </c>
    </row>
    <row r="110" spans="1:5" ht="15.75" x14ac:dyDescent="0.25">
      <c r="A110" s="46" t="s">
        <v>134</v>
      </c>
      <c r="B110" s="47">
        <v>6005.82</v>
      </c>
      <c r="C110" s="59"/>
      <c r="D110" s="59"/>
      <c r="E110" s="47">
        <v>0</v>
      </c>
    </row>
    <row r="111" spans="1:5" ht="15.75" x14ac:dyDescent="0.25">
      <c r="A111" s="46" t="s">
        <v>135</v>
      </c>
      <c r="B111" s="47">
        <v>426183.52</v>
      </c>
      <c r="C111" s="59"/>
      <c r="D111" s="59"/>
      <c r="E111" s="47">
        <v>0</v>
      </c>
    </row>
    <row r="112" spans="1:5" ht="15.75" x14ac:dyDescent="0.25">
      <c r="A112" s="46" t="s">
        <v>136</v>
      </c>
      <c r="B112" s="47">
        <v>323710.59000000003</v>
      </c>
      <c r="C112" s="59"/>
      <c r="D112" s="59"/>
      <c r="E112" s="47">
        <v>0</v>
      </c>
    </row>
    <row r="113" spans="1:5" ht="15.75" x14ac:dyDescent="0.25">
      <c r="A113" s="46" t="s">
        <v>191</v>
      </c>
      <c r="B113" s="47">
        <v>984361.5</v>
      </c>
      <c r="C113" s="59"/>
      <c r="D113" s="59"/>
      <c r="E113" s="47">
        <v>0</v>
      </c>
    </row>
    <row r="114" spans="1:5" ht="15.75" x14ac:dyDescent="0.25">
      <c r="A114" s="46" t="s">
        <v>192</v>
      </c>
      <c r="B114" s="47">
        <v>531455.6</v>
      </c>
      <c r="C114" s="59"/>
      <c r="D114" s="59"/>
      <c r="E114" s="47">
        <v>0</v>
      </c>
    </row>
    <row r="115" spans="1:5" ht="15.75" x14ac:dyDescent="0.25">
      <c r="A115" s="46" t="s">
        <v>193</v>
      </c>
      <c r="B115" s="47">
        <v>418474.23999999999</v>
      </c>
      <c r="C115" s="59"/>
      <c r="D115" s="59"/>
      <c r="E115" s="47">
        <v>0</v>
      </c>
    </row>
    <row r="116" spans="1:5" ht="15.75" x14ac:dyDescent="0.25">
      <c r="A116" s="46" t="s">
        <v>194</v>
      </c>
      <c r="B116" s="47">
        <v>71712.03</v>
      </c>
      <c r="C116" s="59"/>
      <c r="D116" s="59"/>
      <c r="E116" s="47">
        <v>0</v>
      </c>
    </row>
    <row r="117" spans="1:5" ht="15.75" x14ac:dyDescent="0.25">
      <c r="A117" s="46" t="s">
        <v>195</v>
      </c>
      <c r="B117" s="47">
        <v>276208.23</v>
      </c>
      <c r="C117" s="59"/>
      <c r="D117" s="59"/>
      <c r="E117" s="47">
        <v>0</v>
      </c>
    </row>
    <row r="118" spans="1:5" ht="15.75" x14ac:dyDescent="0.25">
      <c r="A118" s="46" t="s">
        <v>196</v>
      </c>
      <c r="B118" s="47">
        <v>199543.86</v>
      </c>
      <c r="C118" s="59"/>
      <c r="D118" s="59"/>
      <c r="E118" s="47">
        <v>0</v>
      </c>
    </row>
    <row r="119" spans="1:5" ht="15.75" x14ac:dyDescent="0.25">
      <c r="A119" s="46" t="s">
        <v>197</v>
      </c>
      <c r="B119" s="47">
        <v>47038.81</v>
      </c>
      <c r="C119" s="59"/>
      <c r="D119" s="59"/>
      <c r="E119" s="47">
        <v>0</v>
      </c>
    </row>
    <row r="120" spans="1:5" ht="15.75" x14ac:dyDescent="0.25">
      <c r="A120" s="46" t="s">
        <v>198</v>
      </c>
      <c r="B120" s="47">
        <v>204982.51</v>
      </c>
      <c r="C120" s="59"/>
      <c r="D120" s="59"/>
      <c r="E120" s="47">
        <v>0</v>
      </c>
    </row>
    <row r="121" spans="1:5" ht="15.75" x14ac:dyDescent="0.25">
      <c r="A121" s="46" t="s">
        <v>199</v>
      </c>
      <c r="B121" s="47">
        <v>756.23</v>
      </c>
      <c r="C121" s="59"/>
      <c r="D121" s="59"/>
      <c r="E121" s="47">
        <v>0</v>
      </c>
    </row>
    <row r="122" spans="1:5" ht="15.75" x14ac:dyDescent="0.25">
      <c r="A122" s="46" t="s">
        <v>200</v>
      </c>
      <c r="B122" s="47">
        <v>756.23</v>
      </c>
      <c r="C122" s="59"/>
      <c r="D122" s="59"/>
      <c r="E122" s="47">
        <v>0</v>
      </c>
    </row>
    <row r="123" spans="1:5" ht="15.75" x14ac:dyDescent="0.25">
      <c r="A123" s="46" t="s">
        <v>201</v>
      </c>
      <c r="B123" s="47">
        <v>1512.45</v>
      </c>
      <c r="C123" s="59"/>
      <c r="D123" s="59"/>
      <c r="E123" s="47">
        <v>0</v>
      </c>
    </row>
    <row r="124" spans="1:5" ht="15.75" x14ac:dyDescent="0.25">
      <c r="A124" s="46" t="s">
        <v>202</v>
      </c>
      <c r="B124" s="47">
        <v>1041.23</v>
      </c>
      <c r="C124" s="59"/>
      <c r="D124" s="59"/>
      <c r="E124" s="47">
        <v>0</v>
      </c>
    </row>
    <row r="125" spans="1:5" ht="15.75" x14ac:dyDescent="0.25">
      <c r="A125" s="46" t="s">
        <v>203</v>
      </c>
      <c r="B125" s="51">
        <v>3667.4</v>
      </c>
      <c r="C125" s="59"/>
      <c r="D125" s="59"/>
      <c r="E125" s="47">
        <v>0</v>
      </c>
    </row>
    <row r="126" spans="1:5" ht="16.5" thickBot="1" x14ac:dyDescent="0.3">
      <c r="A126" s="84" t="s">
        <v>139</v>
      </c>
      <c r="B126" s="80">
        <v>3497410.25</v>
      </c>
      <c r="C126" s="59"/>
      <c r="D126" s="59"/>
      <c r="E126" s="47">
        <v>0</v>
      </c>
    </row>
    <row r="127" spans="1:5" ht="17.25" thickTop="1" thickBot="1" x14ac:dyDescent="0.3">
      <c r="A127" s="46"/>
      <c r="B127" s="52"/>
      <c r="C127" s="46"/>
      <c r="D127" s="46"/>
      <c r="E127" s="80">
        <v>0</v>
      </c>
    </row>
    <row r="128" spans="1:5" ht="16.5" thickTop="1" x14ac:dyDescent="0.25">
      <c r="A128" s="49" t="s">
        <v>133</v>
      </c>
      <c r="B128" s="47"/>
      <c r="C128" s="46"/>
      <c r="D128" s="46"/>
      <c r="E128" s="63"/>
    </row>
    <row r="129" spans="1:5" x14ac:dyDescent="0.2">
      <c r="A129" s="110" t="s">
        <v>164</v>
      </c>
      <c r="B129" s="110"/>
      <c r="C129" s="110"/>
      <c r="D129" s="110"/>
      <c r="E129" s="110"/>
    </row>
    <row r="130" spans="1:5" x14ac:dyDescent="0.2">
      <c r="A130" s="110"/>
      <c r="B130" s="110"/>
      <c r="C130" s="110"/>
      <c r="D130" s="110"/>
      <c r="E130" s="110"/>
    </row>
    <row r="131" spans="1:5" ht="15.75" x14ac:dyDescent="0.25">
      <c r="A131" s="49" t="s">
        <v>50</v>
      </c>
      <c r="B131" s="50">
        <v>2023</v>
      </c>
      <c r="C131" s="50"/>
      <c r="D131" s="50"/>
      <c r="E131" s="91">
        <v>2022</v>
      </c>
    </row>
    <row r="132" spans="1:5" ht="15.75" x14ac:dyDescent="0.25">
      <c r="A132" s="46" t="s">
        <v>121</v>
      </c>
      <c r="B132" s="77">
        <v>6769987.2199999997</v>
      </c>
      <c r="C132" s="59"/>
      <c r="D132" s="59"/>
      <c r="E132" s="67">
        <v>0</v>
      </c>
    </row>
    <row r="133" spans="1:5" ht="16.5" thickBot="1" x14ac:dyDescent="0.3">
      <c r="A133" s="46" t="s">
        <v>122</v>
      </c>
      <c r="B133" s="78">
        <f>SUM(B132:B132)</f>
        <v>6769987.2199999997</v>
      </c>
      <c r="C133" s="46"/>
      <c r="D133" s="46"/>
      <c r="E133" s="80">
        <f>SUM(E132:E132)</f>
        <v>0</v>
      </c>
    </row>
    <row r="134" spans="1:5" ht="16.5" thickTop="1" x14ac:dyDescent="0.25">
      <c r="A134" s="46"/>
      <c r="B134" s="52"/>
      <c r="C134" s="46"/>
      <c r="D134" s="46"/>
      <c r="E134" s="68"/>
    </row>
    <row r="135" spans="1:5" ht="15.75" x14ac:dyDescent="0.25">
      <c r="A135" s="46"/>
      <c r="B135" s="52"/>
      <c r="C135" s="69"/>
      <c r="D135" s="69"/>
      <c r="E135" s="70"/>
    </row>
    <row r="136" spans="1:5" ht="15.75" x14ac:dyDescent="0.25">
      <c r="A136" s="103" t="s">
        <v>64</v>
      </c>
      <c r="B136" s="103"/>
      <c r="C136" s="103"/>
      <c r="D136" s="103"/>
      <c r="E136" s="103"/>
    </row>
    <row r="137" spans="1:5" ht="15.75" x14ac:dyDescent="0.25">
      <c r="A137" s="104" t="s">
        <v>165</v>
      </c>
      <c r="B137" s="104"/>
      <c r="C137" s="104"/>
      <c r="D137" s="104"/>
      <c r="E137" s="104"/>
    </row>
    <row r="138" spans="1:5" ht="15.75" x14ac:dyDescent="0.25">
      <c r="A138" s="46"/>
      <c r="B138" s="47"/>
      <c r="C138" s="46"/>
      <c r="D138" s="46"/>
      <c r="E138" s="63"/>
    </row>
    <row r="139" spans="1:5" ht="15.75" x14ac:dyDescent="0.25">
      <c r="A139" s="46" t="s">
        <v>50</v>
      </c>
      <c r="B139" s="50">
        <v>2023</v>
      </c>
      <c r="C139" s="50"/>
      <c r="D139" s="50"/>
      <c r="E139" s="91">
        <v>2022</v>
      </c>
    </row>
    <row r="140" spans="1:5" ht="15.75" x14ac:dyDescent="0.25">
      <c r="A140" s="46" t="s">
        <v>66</v>
      </c>
      <c r="B140" s="58">
        <v>526452.21</v>
      </c>
      <c r="C140" s="61"/>
      <c r="D140" s="61"/>
      <c r="E140" s="97">
        <v>313217.49</v>
      </c>
    </row>
    <row r="141" spans="1:5" ht="15.75" x14ac:dyDescent="0.25">
      <c r="A141" s="46" t="s">
        <v>67</v>
      </c>
      <c r="B141" s="60">
        <v>360924.06</v>
      </c>
      <c r="C141" s="61"/>
      <c r="D141" s="61"/>
      <c r="E141" s="67">
        <v>294733.51</v>
      </c>
    </row>
    <row r="142" spans="1:5" ht="16.5" thickBot="1" x14ac:dyDescent="0.3">
      <c r="A142" s="46" t="s">
        <v>68</v>
      </c>
      <c r="B142" s="79">
        <f>SUM(B140:B141)</f>
        <v>887376.27</v>
      </c>
      <c r="C142" s="71"/>
      <c r="D142" s="71"/>
      <c r="E142" s="80">
        <f>SUM(E140:E141)</f>
        <v>607951</v>
      </c>
    </row>
    <row r="143" spans="1:5" ht="16.5" thickTop="1" x14ac:dyDescent="0.25">
      <c r="A143" s="46" t="s">
        <v>69</v>
      </c>
      <c r="B143" s="47"/>
      <c r="C143" s="46"/>
      <c r="D143" s="46"/>
      <c r="E143" s="63"/>
    </row>
    <row r="144" spans="1:5" ht="15.75" x14ac:dyDescent="0.25">
      <c r="A144" s="103" t="s">
        <v>70</v>
      </c>
      <c r="B144" s="103"/>
      <c r="C144" s="103"/>
      <c r="D144" s="103"/>
      <c r="E144" s="103"/>
    </row>
    <row r="145" spans="1:5" ht="15.75" x14ac:dyDescent="0.25">
      <c r="A145" s="104" t="s">
        <v>166</v>
      </c>
      <c r="B145" s="104"/>
      <c r="C145" s="104"/>
      <c r="D145" s="104"/>
      <c r="E145" s="104"/>
    </row>
    <row r="146" spans="1:5" ht="15.75" x14ac:dyDescent="0.25">
      <c r="A146" s="49" t="s">
        <v>50</v>
      </c>
      <c r="B146" s="50">
        <v>2023</v>
      </c>
      <c r="C146" s="50"/>
      <c r="D146" s="50"/>
      <c r="E146" s="91">
        <v>2022</v>
      </c>
    </row>
    <row r="147" spans="1:5" ht="15.75" x14ac:dyDescent="0.25">
      <c r="A147" s="46" t="s">
        <v>71</v>
      </c>
      <c r="B147" s="58">
        <v>1093577.77</v>
      </c>
      <c r="C147" s="47"/>
      <c r="D147" s="47"/>
      <c r="E147" s="97">
        <v>2475123.11</v>
      </c>
    </row>
    <row r="148" spans="1:5" ht="15.75" x14ac:dyDescent="0.25">
      <c r="A148" s="46" t="s">
        <v>142</v>
      </c>
      <c r="B148" s="60">
        <v>643637.5</v>
      </c>
      <c r="C148" s="47"/>
      <c r="D148" s="47"/>
      <c r="E148" s="67">
        <v>364687.5</v>
      </c>
    </row>
    <row r="149" spans="1:5" ht="16.5" thickBot="1" x14ac:dyDescent="0.3">
      <c r="A149" s="46" t="s">
        <v>72</v>
      </c>
      <c r="B149" s="78">
        <f>SUM(B147:B148)</f>
        <v>1737215.27</v>
      </c>
      <c r="C149" s="52"/>
      <c r="D149" s="52"/>
      <c r="E149" s="93">
        <f>SUM(E147:E148)</f>
        <v>2839810.61</v>
      </c>
    </row>
    <row r="150" spans="1:5" ht="16.5" thickTop="1" x14ac:dyDescent="0.25">
      <c r="A150" s="46"/>
      <c r="B150" s="47"/>
      <c r="C150" s="46"/>
      <c r="D150" s="46"/>
      <c r="E150" s="63"/>
    </row>
    <row r="151" spans="1:5" ht="15.75" x14ac:dyDescent="0.25">
      <c r="A151" s="103" t="s">
        <v>73</v>
      </c>
      <c r="B151" s="103"/>
      <c r="C151" s="103"/>
      <c r="D151" s="103"/>
      <c r="E151" s="103"/>
    </row>
    <row r="152" spans="1:5" ht="15.75" x14ac:dyDescent="0.25">
      <c r="A152" s="46" t="s">
        <v>167</v>
      </c>
      <c r="B152" s="47"/>
      <c r="C152" s="46"/>
      <c r="D152" s="46"/>
      <c r="E152" s="63"/>
    </row>
    <row r="153" spans="1:5" ht="15.75" x14ac:dyDescent="0.25">
      <c r="A153" s="46"/>
      <c r="B153" s="47"/>
      <c r="C153" s="46"/>
      <c r="D153" s="46"/>
      <c r="E153" s="63"/>
    </row>
    <row r="154" spans="1:5" ht="15.75" x14ac:dyDescent="0.25">
      <c r="A154" s="49" t="s">
        <v>50</v>
      </c>
      <c r="B154" s="50">
        <v>2023</v>
      </c>
      <c r="C154" s="50"/>
      <c r="D154" s="50"/>
      <c r="E154" s="91">
        <v>2022</v>
      </c>
    </row>
    <row r="155" spans="1:5" ht="15.75" x14ac:dyDescent="0.25">
      <c r="A155" s="46" t="s">
        <v>74</v>
      </c>
      <c r="B155" s="47">
        <v>35297293.880000003</v>
      </c>
      <c r="C155" s="47"/>
      <c r="D155" s="47"/>
      <c r="E155" s="63">
        <v>35297293.880000003</v>
      </c>
    </row>
    <row r="156" spans="1:5" ht="15.75" x14ac:dyDescent="0.25">
      <c r="A156" s="46" t="s">
        <v>75</v>
      </c>
      <c r="B156" s="47">
        <v>87017827.489999995</v>
      </c>
      <c r="C156" s="47"/>
      <c r="D156" s="47"/>
      <c r="E156" s="63">
        <v>87017827.489999995</v>
      </c>
    </row>
    <row r="157" spans="1:5" ht="15.75" x14ac:dyDescent="0.25">
      <c r="A157" s="46" t="s">
        <v>76</v>
      </c>
      <c r="B157" s="47">
        <v>20600109.210000001</v>
      </c>
      <c r="C157" s="47"/>
      <c r="D157" s="47"/>
      <c r="E157" s="63">
        <v>20332666.23</v>
      </c>
    </row>
    <row r="158" spans="1:5" ht="15.75" x14ac:dyDescent="0.25">
      <c r="A158" s="46" t="s">
        <v>77</v>
      </c>
      <c r="B158" s="47">
        <v>7764883.5</v>
      </c>
      <c r="C158" s="47"/>
      <c r="D158" s="47"/>
      <c r="E158" s="63">
        <v>7764883.5</v>
      </c>
    </row>
    <row r="159" spans="1:5" ht="15.75" x14ac:dyDescent="0.25">
      <c r="A159" s="46" t="s">
        <v>78</v>
      </c>
      <c r="B159" s="47">
        <v>13087709.470000001</v>
      </c>
      <c r="C159" s="47"/>
      <c r="D159" s="47"/>
      <c r="E159" s="63">
        <v>12741241.890000001</v>
      </c>
    </row>
    <row r="160" spans="1:5" ht="15.75" x14ac:dyDescent="0.25">
      <c r="A160" s="46" t="s">
        <v>79</v>
      </c>
      <c r="B160" s="47">
        <v>388571.36</v>
      </c>
      <c r="C160" s="47"/>
      <c r="D160" s="47"/>
      <c r="E160" s="63">
        <v>388571.36</v>
      </c>
    </row>
    <row r="161" spans="1:5" ht="15.75" x14ac:dyDescent="0.25">
      <c r="A161" s="46" t="s">
        <v>80</v>
      </c>
      <c r="B161" s="47">
        <v>4182679.03</v>
      </c>
      <c r="C161" s="47"/>
      <c r="D161" s="47"/>
      <c r="E161" s="63">
        <v>4182679.03</v>
      </c>
    </row>
    <row r="162" spans="1:5" ht="15.75" x14ac:dyDescent="0.25">
      <c r="A162" s="46" t="s">
        <v>81</v>
      </c>
      <c r="B162" s="47">
        <v>5417358.46</v>
      </c>
      <c r="C162" s="47"/>
      <c r="D162" s="47"/>
      <c r="E162" s="63">
        <v>3832335.48</v>
      </c>
    </row>
    <row r="163" spans="1:5" ht="15.75" x14ac:dyDescent="0.25">
      <c r="A163" s="46" t="s">
        <v>82</v>
      </c>
      <c r="B163" s="47">
        <v>203726.58</v>
      </c>
      <c r="C163" s="47"/>
      <c r="D163" s="47"/>
      <c r="E163" s="63">
        <v>203726.58</v>
      </c>
    </row>
    <row r="164" spans="1:5" ht="15.75" x14ac:dyDescent="0.25">
      <c r="A164" s="46" t="s">
        <v>83</v>
      </c>
      <c r="B164" s="47">
        <v>613603.94999999995</v>
      </c>
      <c r="C164" s="47"/>
      <c r="D164" s="47"/>
      <c r="E164" s="63">
        <v>613603.94999999995</v>
      </c>
    </row>
    <row r="165" spans="1:5" ht="15.75" x14ac:dyDescent="0.25">
      <c r="A165" s="46" t="s">
        <v>84</v>
      </c>
      <c r="B165" s="47">
        <v>81089.600000000006</v>
      </c>
      <c r="C165" s="47"/>
      <c r="D165" s="47"/>
      <c r="E165" s="63">
        <v>81089.600000000006</v>
      </c>
    </row>
    <row r="166" spans="1:5" ht="15.75" x14ac:dyDescent="0.25">
      <c r="A166" s="46" t="s">
        <v>85</v>
      </c>
      <c r="B166" s="51">
        <v>2618721.61</v>
      </c>
      <c r="C166" s="47"/>
      <c r="D166" s="47"/>
      <c r="E166" s="92">
        <v>2618721.61</v>
      </c>
    </row>
    <row r="167" spans="1:5" ht="15.75" x14ac:dyDescent="0.25">
      <c r="A167" s="46" t="s">
        <v>86</v>
      </c>
      <c r="B167" s="52">
        <f>SUM(B155:B166)</f>
        <v>177273574.14000005</v>
      </c>
      <c r="C167" s="52"/>
      <c r="D167" s="52"/>
      <c r="E167" s="98">
        <f>SUM(E155:E166)</f>
        <v>175074640.60000002</v>
      </c>
    </row>
    <row r="168" spans="1:5" ht="15.75" x14ac:dyDescent="0.25">
      <c r="A168" s="46" t="s">
        <v>87</v>
      </c>
      <c r="B168" s="72">
        <v>-75499170.670000002</v>
      </c>
      <c r="C168" s="47"/>
      <c r="D168" s="47"/>
      <c r="E168" s="72">
        <v>-71752120.370000005</v>
      </c>
    </row>
    <row r="169" spans="1:5" ht="16.5" thickBot="1" x14ac:dyDescent="0.3">
      <c r="A169" s="46" t="s">
        <v>88</v>
      </c>
      <c r="B169" s="78">
        <f>+B167+B168</f>
        <v>101774403.47000004</v>
      </c>
      <c r="C169" s="52"/>
      <c r="D169" s="52"/>
      <c r="E169" s="93">
        <f>SUM(E167:E168)</f>
        <v>103322520.23000002</v>
      </c>
    </row>
    <row r="170" spans="1:5" ht="16.5" thickTop="1" x14ac:dyDescent="0.25">
      <c r="A170" s="46"/>
      <c r="B170" s="47"/>
      <c r="C170" s="46"/>
      <c r="D170" s="46"/>
      <c r="E170" s="63"/>
    </row>
    <row r="171" spans="1:5" ht="15.75" x14ac:dyDescent="0.25">
      <c r="A171" s="103" t="s">
        <v>89</v>
      </c>
      <c r="B171" s="103"/>
      <c r="C171" s="103"/>
      <c r="D171" s="103"/>
      <c r="E171" s="103"/>
    </row>
    <row r="172" spans="1:5" ht="15.75" x14ac:dyDescent="0.25">
      <c r="A172" s="73"/>
      <c r="B172" s="74"/>
      <c r="C172" s="73"/>
      <c r="D172" s="73"/>
      <c r="E172" s="99"/>
    </row>
    <row r="173" spans="1:5" ht="15.75" x14ac:dyDescent="0.25">
      <c r="A173" s="104" t="s">
        <v>168</v>
      </c>
      <c r="B173" s="104"/>
      <c r="C173" s="104"/>
      <c r="D173" s="104"/>
      <c r="E173" s="104"/>
    </row>
    <row r="174" spans="1:5" ht="15.75" x14ac:dyDescent="0.25">
      <c r="A174" s="49" t="s">
        <v>50</v>
      </c>
      <c r="B174" s="50">
        <v>2023</v>
      </c>
      <c r="C174" s="50"/>
      <c r="D174" s="50"/>
      <c r="E174" s="91">
        <v>2022</v>
      </c>
    </row>
    <row r="175" spans="1:5" ht="15.75" x14ac:dyDescent="0.25">
      <c r="A175" s="46" t="s">
        <v>91</v>
      </c>
      <c r="B175" s="47">
        <v>9740252.3000000007</v>
      </c>
      <c r="C175" s="47"/>
      <c r="D175" s="47"/>
      <c r="E175" s="63">
        <v>9740252.3000000007</v>
      </c>
    </row>
    <row r="176" spans="1:5" ht="15.75" x14ac:dyDescent="0.25">
      <c r="A176" s="46" t="s">
        <v>92</v>
      </c>
      <c r="B176" s="51">
        <v>39233391.789999999</v>
      </c>
      <c r="C176" s="47"/>
      <c r="D176" s="47"/>
      <c r="E176" s="92">
        <v>39233391.789999999</v>
      </c>
    </row>
    <row r="177" spans="1:5" ht="15.75" x14ac:dyDescent="0.25">
      <c r="A177" s="46" t="s">
        <v>93</v>
      </c>
      <c r="B177" s="52">
        <f>SUM(B175:B176)</f>
        <v>48973644.090000004</v>
      </c>
      <c r="C177" s="52"/>
      <c r="D177" s="52"/>
      <c r="E177" s="98">
        <f>SUM(E175:E176)</f>
        <v>48973644.090000004</v>
      </c>
    </row>
    <row r="178" spans="1:5" ht="15.75" x14ac:dyDescent="0.25">
      <c r="A178" s="46" t="s">
        <v>94</v>
      </c>
      <c r="B178" s="72">
        <v>-9740252.3000000007</v>
      </c>
      <c r="C178" s="47"/>
      <c r="D178" s="47"/>
      <c r="E178" s="72">
        <v>-9740252.3000000007</v>
      </c>
    </row>
    <row r="179" spans="1:5" ht="16.5" thickBot="1" x14ac:dyDescent="0.3">
      <c r="A179" s="46" t="s">
        <v>88</v>
      </c>
      <c r="B179" s="78">
        <f>SUM(B177:B178)</f>
        <v>39233391.790000007</v>
      </c>
      <c r="C179" s="52"/>
      <c r="D179" s="52"/>
      <c r="E179" s="93">
        <f>SUM(E177:E178)</f>
        <v>39233391.790000007</v>
      </c>
    </row>
    <row r="180" spans="1:5" ht="16.5" thickTop="1" x14ac:dyDescent="0.25">
      <c r="A180" s="46"/>
      <c r="B180" s="47"/>
      <c r="C180" s="46"/>
      <c r="D180" s="46"/>
      <c r="E180" s="63"/>
    </row>
    <row r="181" spans="1:5" ht="15.75" x14ac:dyDescent="0.25">
      <c r="A181" s="103" t="s">
        <v>95</v>
      </c>
      <c r="B181" s="103"/>
      <c r="C181" s="103"/>
      <c r="D181" s="103"/>
      <c r="E181" s="103"/>
    </row>
    <row r="182" spans="1:5" ht="15.75" x14ac:dyDescent="0.25">
      <c r="A182" s="104" t="s">
        <v>169</v>
      </c>
      <c r="B182" s="104"/>
      <c r="C182" s="104"/>
      <c r="D182" s="104"/>
      <c r="E182" s="104"/>
    </row>
    <row r="183" spans="1:5" ht="15.75" x14ac:dyDescent="0.25">
      <c r="A183" s="46"/>
      <c r="B183" s="47"/>
      <c r="C183" s="46"/>
      <c r="D183" s="46"/>
      <c r="E183" s="63"/>
    </row>
    <row r="184" spans="1:5" ht="15.75" x14ac:dyDescent="0.25">
      <c r="A184" s="49" t="s">
        <v>50</v>
      </c>
      <c r="B184" s="50">
        <v>2023</v>
      </c>
      <c r="C184" s="50"/>
      <c r="D184" s="50"/>
      <c r="E184" s="91">
        <v>2022</v>
      </c>
    </row>
    <row r="185" spans="1:5" ht="15.75" x14ac:dyDescent="0.25">
      <c r="A185" s="46" t="s">
        <v>96</v>
      </c>
      <c r="B185" s="47">
        <v>10004814.199999999</v>
      </c>
      <c r="C185" s="47"/>
      <c r="D185" s="47"/>
      <c r="E185" s="63">
        <v>6769987.2199999997</v>
      </c>
    </row>
    <row r="186" spans="1:5" ht="15.75" x14ac:dyDescent="0.25">
      <c r="A186" s="46" t="s">
        <v>97</v>
      </c>
      <c r="B186" s="51">
        <v>2567592.9700000002</v>
      </c>
      <c r="C186" s="47"/>
      <c r="D186" s="47"/>
      <c r="E186" s="92">
        <v>2637592.9700000002</v>
      </c>
    </row>
    <row r="187" spans="1:5" ht="16.5" thickBot="1" x14ac:dyDescent="0.3">
      <c r="A187" s="49" t="s">
        <v>98</v>
      </c>
      <c r="B187" s="78">
        <f>SUM(B185:B186)</f>
        <v>12572407.17</v>
      </c>
      <c r="C187" s="52"/>
      <c r="D187" s="52"/>
      <c r="E187" s="93">
        <f>SUM(E185:E186)</f>
        <v>9407580.1899999995</v>
      </c>
    </row>
    <row r="188" spans="1:5" ht="16.5" thickTop="1" x14ac:dyDescent="0.25">
      <c r="A188" s="46"/>
      <c r="B188" s="47"/>
      <c r="C188" s="46"/>
      <c r="D188" s="46"/>
      <c r="E188" s="63"/>
    </row>
    <row r="189" spans="1:5" ht="15.75" x14ac:dyDescent="0.25">
      <c r="A189" s="46"/>
      <c r="B189" s="47"/>
      <c r="C189" s="46"/>
      <c r="D189" s="46"/>
      <c r="E189" s="63"/>
    </row>
    <row r="190" spans="1:5" ht="15.75" x14ac:dyDescent="0.25">
      <c r="A190" s="49" t="s">
        <v>99</v>
      </c>
      <c r="B190" s="47"/>
      <c r="C190" s="46"/>
      <c r="D190" s="46"/>
      <c r="E190" s="63"/>
    </row>
    <row r="191" spans="1:5" ht="15.75" x14ac:dyDescent="0.25">
      <c r="A191" s="103" t="s">
        <v>100</v>
      </c>
      <c r="B191" s="103"/>
      <c r="C191" s="103"/>
      <c r="D191" s="103"/>
      <c r="E191" s="103"/>
    </row>
    <row r="192" spans="1:5" ht="15.75" x14ac:dyDescent="0.25">
      <c r="A192" s="104" t="s">
        <v>170</v>
      </c>
      <c r="B192" s="104"/>
      <c r="C192" s="104"/>
      <c r="D192" s="104"/>
      <c r="E192" s="104"/>
    </row>
    <row r="193" spans="1:5" ht="15.75" x14ac:dyDescent="0.25">
      <c r="A193" s="46"/>
      <c r="B193" s="47"/>
      <c r="C193" s="46"/>
      <c r="D193" s="46"/>
      <c r="E193" s="63"/>
    </row>
    <row r="194" spans="1:5" ht="15.75" x14ac:dyDescent="0.25">
      <c r="A194" s="73" t="s">
        <v>50</v>
      </c>
      <c r="B194" s="50">
        <v>2023</v>
      </c>
      <c r="C194" s="50" t="s">
        <v>101</v>
      </c>
      <c r="D194" s="50"/>
      <c r="E194" s="91">
        <v>2022</v>
      </c>
    </row>
    <row r="195" spans="1:5" ht="15.75" x14ac:dyDescent="0.25">
      <c r="A195" s="46" t="s">
        <v>102</v>
      </c>
      <c r="B195" s="47">
        <v>69582.399999999994</v>
      </c>
      <c r="C195" s="47"/>
      <c r="D195" s="47"/>
      <c r="E195" s="63">
        <v>79992.399999999994</v>
      </c>
    </row>
    <row r="196" spans="1:5" ht="15.75" x14ac:dyDescent="0.25">
      <c r="A196" s="46" t="s">
        <v>103</v>
      </c>
      <c r="B196" s="47">
        <v>124645.74</v>
      </c>
      <c r="C196" s="47"/>
      <c r="D196" s="47"/>
      <c r="E196" s="63">
        <v>165079.43</v>
      </c>
    </row>
    <row r="197" spans="1:5" ht="15.75" x14ac:dyDescent="0.25">
      <c r="A197" s="46" t="s">
        <v>104</v>
      </c>
      <c r="B197" s="47">
        <v>3720266.07</v>
      </c>
      <c r="C197" s="47"/>
      <c r="D197" s="47"/>
      <c r="E197" s="63">
        <v>3173781.08</v>
      </c>
    </row>
    <row r="198" spans="1:5" ht="15.75" x14ac:dyDescent="0.25">
      <c r="A198" s="46" t="s">
        <v>105</v>
      </c>
      <c r="B198" s="47">
        <v>58836.62</v>
      </c>
      <c r="C198" s="47"/>
      <c r="D198" s="47"/>
      <c r="E198" s="63">
        <v>44263.11</v>
      </c>
    </row>
    <row r="199" spans="1:5" ht="15.75" x14ac:dyDescent="0.25">
      <c r="A199" s="46" t="s">
        <v>106</v>
      </c>
      <c r="B199" s="51">
        <v>7627.12</v>
      </c>
      <c r="C199" s="47"/>
      <c r="D199" s="47"/>
      <c r="E199" s="92">
        <v>36962.239999999998</v>
      </c>
    </row>
    <row r="200" spans="1:5" ht="16.5" thickBot="1" x14ac:dyDescent="0.3">
      <c r="A200" s="49" t="s">
        <v>107</v>
      </c>
      <c r="B200" s="78">
        <f>SUM(B195:B199)</f>
        <v>3980957.95</v>
      </c>
      <c r="C200" s="52"/>
      <c r="D200" s="52"/>
      <c r="E200" s="93">
        <f>SUM(E195:E199)</f>
        <v>3500078.2600000002</v>
      </c>
    </row>
    <row r="201" spans="1:5" ht="16.5" thickTop="1" x14ac:dyDescent="0.25">
      <c r="A201" s="46"/>
      <c r="B201" s="52"/>
      <c r="C201" s="52"/>
      <c r="D201" s="52"/>
      <c r="E201" s="98"/>
    </row>
    <row r="202" spans="1:5" ht="15.75" x14ac:dyDescent="0.25">
      <c r="A202" s="103" t="s">
        <v>108</v>
      </c>
      <c r="B202" s="103"/>
      <c r="C202" s="103"/>
      <c r="D202" s="103"/>
      <c r="E202" s="103"/>
    </row>
    <row r="203" spans="1:5" ht="15.75" x14ac:dyDescent="0.25">
      <c r="A203" s="104" t="s">
        <v>171</v>
      </c>
      <c r="B203" s="104"/>
      <c r="C203" s="104"/>
      <c r="D203" s="104"/>
      <c r="E203" s="104"/>
    </row>
    <row r="204" spans="1:5" ht="15.75" x14ac:dyDescent="0.25">
      <c r="A204" s="65"/>
      <c r="B204" s="65"/>
      <c r="C204" s="65"/>
      <c r="D204" s="65"/>
      <c r="E204" s="100"/>
    </row>
    <row r="205" spans="1:5" ht="15.75" x14ac:dyDescent="0.25">
      <c r="A205" s="49" t="s">
        <v>50</v>
      </c>
      <c r="B205" s="50">
        <v>2023</v>
      </c>
      <c r="C205" s="50" t="s">
        <v>101</v>
      </c>
      <c r="D205" s="50"/>
      <c r="E205" s="91">
        <v>2022</v>
      </c>
    </row>
    <row r="206" spans="1:5" ht="15.75" x14ac:dyDescent="0.25">
      <c r="A206" s="46" t="s">
        <v>157</v>
      </c>
      <c r="B206" s="66">
        <v>61994</v>
      </c>
      <c r="C206" s="59"/>
      <c r="D206" s="59"/>
      <c r="E206" s="101">
        <v>77337</v>
      </c>
    </row>
    <row r="207" spans="1:5" ht="15.75" x14ac:dyDescent="0.25">
      <c r="A207" s="46" t="s">
        <v>109</v>
      </c>
      <c r="B207" s="66">
        <v>1081819.24</v>
      </c>
      <c r="C207" s="66"/>
      <c r="D207" s="66"/>
      <c r="E207" s="101">
        <v>726402.3</v>
      </c>
    </row>
    <row r="208" spans="1:5" ht="15.75" x14ac:dyDescent="0.25">
      <c r="A208" s="46" t="s">
        <v>148</v>
      </c>
      <c r="B208" s="51">
        <v>1512.51</v>
      </c>
      <c r="C208" s="47"/>
      <c r="D208" s="47"/>
      <c r="E208" s="92">
        <v>0</v>
      </c>
    </row>
    <row r="209" spans="1:5" ht="16.5" thickBot="1" x14ac:dyDescent="0.3">
      <c r="A209" s="49" t="s">
        <v>110</v>
      </c>
      <c r="B209" s="78">
        <f>SUM(B206:B208)</f>
        <v>1145325.75</v>
      </c>
      <c r="C209" s="52"/>
      <c r="D209" s="52"/>
      <c r="E209" s="93">
        <f>SUM(E206:E208)</f>
        <v>803739.3</v>
      </c>
    </row>
    <row r="210" spans="1:5" ht="16.5" thickTop="1" x14ac:dyDescent="0.25">
      <c r="A210" s="46"/>
      <c r="B210" s="47"/>
      <c r="C210" s="46"/>
      <c r="D210" s="46"/>
      <c r="E210" s="63"/>
    </row>
    <row r="211" spans="1:5" ht="15.75" x14ac:dyDescent="0.25">
      <c r="A211" s="103" t="s">
        <v>111</v>
      </c>
      <c r="B211" s="103"/>
      <c r="C211" s="103"/>
      <c r="D211" s="103"/>
      <c r="E211" s="103"/>
    </row>
    <row r="212" spans="1:5" ht="15.75" x14ac:dyDescent="0.25">
      <c r="A212" s="104" t="s">
        <v>172</v>
      </c>
      <c r="B212" s="104"/>
      <c r="C212" s="104"/>
      <c r="D212" s="104"/>
      <c r="E212" s="104"/>
    </row>
    <row r="213" spans="1:5" ht="15.75" x14ac:dyDescent="0.25">
      <c r="A213" s="65"/>
      <c r="B213" s="65"/>
      <c r="C213" s="65"/>
      <c r="D213" s="65"/>
      <c r="E213" s="65"/>
    </row>
    <row r="214" spans="1:5" ht="15.75" x14ac:dyDescent="0.25">
      <c r="A214" s="49" t="s">
        <v>50</v>
      </c>
      <c r="B214" s="50">
        <v>2023</v>
      </c>
      <c r="C214" s="50" t="s">
        <v>101</v>
      </c>
      <c r="D214" s="50"/>
      <c r="E214" s="91">
        <v>2022</v>
      </c>
    </row>
    <row r="215" spans="1:5" ht="15.75" x14ac:dyDescent="0.25">
      <c r="A215" s="46" t="s">
        <v>152</v>
      </c>
      <c r="B215" s="66">
        <v>2690831.52</v>
      </c>
      <c r="C215" s="50"/>
      <c r="D215" s="50"/>
      <c r="E215" s="101">
        <v>2494747.79</v>
      </c>
    </row>
    <row r="216" spans="1:5" ht="15.75" x14ac:dyDescent="0.25">
      <c r="A216" s="46" t="s">
        <v>153</v>
      </c>
      <c r="B216" s="66">
        <v>5363458.04</v>
      </c>
      <c r="C216" s="50"/>
      <c r="D216" s="50"/>
      <c r="E216" s="101">
        <v>4949308.91</v>
      </c>
    </row>
    <row r="217" spans="1:5" ht="15.75" x14ac:dyDescent="0.25">
      <c r="A217" s="46" t="s">
        <v>154</v>
      </c>
      <c r="B217" s="66">
        <v>4018249.38</v>
      </c>
      <c r="C217" s="50"/>
      <c r="D217" s="50"/>
      <c r="E217" s="101">
        <v>2494747.79</v>
      </c>
    </row>
    <row r="218" spans="1:5" ht="15.75" x14ac:dyDescent="0.25">
      <c r="A218" s="46" t="s">
        <v>112</v>
      </c>
      <c r="B218" s="66">
        <v>0</v>
      </c>
      <c r="C218" s="50"/>
      <c r="D218" s="50"/>
      <c r="E218" s="101">
        <v>17916898.239999998</v>
      </c>
    </row>
    <row r="219" spans="1:5" ht="15.75" x14ac:dyDescent="0.25">
      <c r="A219" s="46" t="s">
        <v>113</v>
      </c>
      <c r="B219" s="66">
        <v>1024886</v>
      </c>
      <c r="C219" s="50"/>
      <c r="D219" s="50"/>
      <c r="E219" s="101">
        <v>786156</v>
      </c>
    </row>
    <row r="220" spans="1:5" ht="16.5" thickBot="1" x14ac:dyDescent="0.3">
      <c r="A220" s="49" t="s">
        <v>114</v>
      </c>
      <c r="B220" s="78">
        <f>SUM(B215:B219)</f>
        <v>13097424.940000001</v>
      </c>
      <c r="C220" s="52"/>
      <c r="D220" s="52"/>
      <c r="E220" s="93">
        <f>SUM(E215:E219)</f>
        <v>28641858.729999997</v>
      </c>
    </row>
    <row r="221" spans="1:5" ht="16.5" thickTop="1" x14ac:dyDescent="0.25">
      <c r="A221" s="46"/>
      <c r="B221" s="47"/>
      <c r="C221" s="46"/>
      <c r="D221" s="46"/>
      <c r="E221" s="63"/>
    </row>
    <row r="222" spans="1:5" ht="15.75" x14ac:dyDescent="0.25">
      <c r="A222" s="46"/>
      <c r="B222" s="47"/>
      <c r="C222" s="46"/>
      <c r="D222" s="46"/>
      <c r="E222" s="63"/>
    </row>
    <row r="223" spans="1:5" ht="15.75" x14ac:dyDescent="0.25">
      <c r="A223" s="49" t="s">
        <v>115</v>
      </c>
      <c r="B223" s="47"/>
      <c r="C223" s="46"/>
      <c r="D223" s="46"/>
      <c r="E223" s="63"/>
    </row>
    <row r="224" spans="1:5" ht="15.75" x14ac:dyDescent="0.25">
      <c r="A224" s="49"/>
      <c r="B224" s="47"/>
      <c r="C224" s="46"/>
      <c r="D224" s="46"/>
      <c r="E224" s="63"/>
    </row>
    <row r="225" spans="1:5" ht="15.75" x14ac:dyDescent="0.25">
      <c r="A225" s="103" t="s">
        <v>116</v>
      </c>
      <c r="B225" s="103"/>
      <c r="C225" s="103"/>
      <c r="D225" s="103"/>
      <c r="E225" s="103"/>
    </row>
    <row r="226" spans="1:5" ht="15.75" x14ac:dyDescent="0.25">
      <c r="A226" s="73"/>
      <c r="B226" s="74"/>
      <c r="C226" s="73"/>
      <c r="D226" s="73"/>
      <c r="E226" s="99"/>
    </row>
    <row r="227" spans="1:5" ht="15.75" x14ac:dyDescent="0.25">
      <c r="A227" s="104" t="s">
        <v>173</v>
      </c>
      <c r="B227" s="104"/>
      <c r="C227" s="104"/>
      <c r="D227" s="104"/>
      <c r="E227" s="104"/>
    </row>
    <row r="228" spans="1:5" ht="15.75" x14ac:dyDescent="0.25">
      <c r="A228" s="65"/>
      <c r="B228" s="65"/>
      <c r="C228" s="65"/>
      <c r="D228" s="65"/>
      <c r="E228" s="100"/>
    </row>
    <row r="229" spans="1:5" ht="15.75" x14ac:dyDescent="0.25">
      <c r="A229" s="49" t="s">
        <v>115</v>
      </c>
      <c r="B229" s="47"/>
      <c r="C229" s="46"/>
      <c r="D229" s="46"/>
      <c r="E229" s="63"/>
    </row>
    <row r="230" spans="1:5" ht="15.75" x14ac:dyDescent="0.25">
      <c r="A230" s="49" t="s">
        <v>117</v>
      </c>
      <c r="B230" s="50">
        <v>2023</v>
      </c>
      <c r="C230" s="50"/>
      <c r="D230" s="50"/>
      <c r="E230" s="91">
        <v>2022</v>
      </c>
    </row>
    <row r="231" spans="1:5" ht="15.75" x14ac:dyDescent="0.25">
      <c r="A231" s="46" t="s">
        <v>35</v>
      </c>
      <c r="B231" s="47">
        <v>9450837.6500000004</v>
      </c>
      <c r="C231" s="47"/>
      <c r="D231" s="47"/>
      <c r="E231" s="63">
        <v>9450837.6500000004</v>
      </c>
    </row>
    <row r="232" spans="1:5" ht="15.75" x14ac:dyDescent="0.25">
      <c r="A232" s="46" t="s">
        <v>37</v>
      </c>
      <c r="B232" s="47">
        <v>17257433</v>
      </c>
      <c r="C232" s="47"/>
      <c r="D232" s="47"/>
      <c r="E232" s="63">
        <v>13176646.32</v>
      </c>
    </row>
    <row r="233" spans="1:5" ht="15.75" x14ac:dyDescent="0.25">
      <c r="A233" s="46" t="s">
        <v>118</v>
      </c>
      <c r="B233" s="51">
        <v>230711872.28999999</v>
      </c>
      <c r="C233" s="47"/>
      <c r="D233" s="47"/>
      <c r="E233" s="92">
        <v>172532297.31</v>
      </c>
    </row>
    <row r="234" spans="1:5" ht="16.5" thickBot="1" x14ac:dyDescent="0.3">
      <c r="A234" s="49" t="s">
        <v>119</v>
      </c>
      <c r="B234" s="78">
        <f>SUM(B231:B233)</f>
        <v>257420142.94</v>
      </c>
      <c r="C234" s="52"/>
      <c r="D234" s="52"/>
      <c r="E234" s="93">
        <f>SUM(E231:E233)</f>
        <v>195159781.28</v>
      </c>
    </row>
    <row r="235" spans="1:5" ht="16.5" thickTop="1" x14ac:dyDescent="0.25">
      <c r="A235" s="48"/>
      <c r="B235" s="63"/>
      <c r="C235" s="48"/>
      <c r="D235" s="48"/>
      <c r="E235" s="63"/>
    </row>
  </sheetData>
  <mergeCells count="34">
    <mergeCell ref="A225:E225"/>
    <mergeCell ref="A227:E227"/>
    <mergeCell ref="A59:E59"/>
    <mergeCell ref="A65:E65"/>
    <mergeCell ref="A76:E76"/>
    <mergeCell ref="A82:E82"/>
    <mergeCell ref="A85:E85"/>
    <mergeCell ref="A92:E92"/>
    <mergeCell ref="A95:E95"/>
    <mergeCell ref="A129:E130"/>
    <mergeCell ref="A137:E137"/>
    <mergeCell ref="A145:E145"/>
    <mergeCell ref="A151:E151"/>
    <mergeCell ref="A171:E171"/>
    <mergeCell ref="A211:E211"/>
    <mergeCell ref="A192:E192"/>
    <mergeCell ref="A212:E212"/>
    <mergeCell ref="A182:E182"/>
    <mergeCell ref="A136:E136"/>
    <mergeCell ref="A144:E144"/>
    <mergeCell ref="A191:E191"/>
    <mergeCell ref="A202:E202"/>
    <mergeCell ref="E55:F55"/>
    <mergeCell ref="A1:E1"/>
    <mergeCell ref="A181:E181"/>
    <mergeCell ref="A173:E173"/>
    <mergeCell ref="A203:E203"/>
    <mergeCell ref="A61:E61"/>
    <mergeCell ref="A91:E91"/>
    <mergeCell ref="A64:E64"/>
    <mergeCell ref="A96:E96"/>
    <mergeCell ref="A107:E107"/>
    <mergeCell ref="A108:E108"/>
    <mergeCell ref="A106:E106"/>
  </mergeCells>
  <phoneticPr fontId="0" type="noConversion"/>
  <pageMargins left="0.31" right="0.26" top="0.39" bottom="0.51181102362204722" header="0.15748031496062992" footer="0"/>
  <pageSetup scale="75" orientation="portrait" r:id="rId1"/>
  <headerFooter alignWithMargins="0"/>
  <rowBreaks count="3" manualBreakCount="3">
    <brk id="58" max="3" man="1"/>
    <brk id="117" max="4" man="1"/>
    <brk id="179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3" workbookViewId="0">
      <selection sqref="A1:D155"/>
    </sheetView>
  </sheetViews>
  <sheetFormatPr baseColWidth="10" defaultRowHeight="15.75" x14ac:dyDescent="0.25"/>
  <cols>
    <col min="1" max="1" width="57" style="48" customWidth="1"/>
    <col min="2" max="2" width="23.28515625" style="63" customWidth="1"/>
    <col min="3" max="3" width="9.140625" style="48" customWidth="1"/>
    <col min="4" max="4" width="23.28515625" style="63" customWidth="1"/>
    <col min="5" max="5" width="18.85546875" style="48" customWidth="1"/>
    <col min="6" max="7" width="11.42578125" style="48"/>
    <col min="8" max="9" width="11.5703125" style="48" bestFit="1" customWidth="1"/>
    <col min="10" max="10" width="11.42578125" style="48"/>
    <col min="11" max="11" width="11.5703125" style="48" bestFit="1" customWidth="1"/>
    <col min="12" max="16384" width="11.42578125" style="48"/>
  </cols>
  <sheetData>
    <row r="1" spans="1:16" s="43" customFormat="1" ht="66" customHeight="1" thickBot="1" x14ac:dyDescent="0.3">
      <c r="A1" s="107" t="s">
        <v>156</v>
      </c>
      <c r="B1" s="108"/>
      <c r="C1" s="108"/>
      <c r="D1" s="109"/>
      <c r="E1" s="41"/>
      <c r="F1" s="41"/>
      <c r="G1" s="42"/>
      <c r="H1" s="42"/>
      <c r="I1" s="42"/>
      <c r="M1" s="44"/>
      <c r="P1" s="45"/>
    </row>
    <row r="2" spans="1:16" x14ac:dyDescent="0.25">
      <c r="A2" s="46"/>
      <c r="B2" s="47"/>
      <c r="C2" s="46"/>
      <c r="D2" s="47"/>
    </row>
    <row r="3" spans="1:16" x14ac:dyDescent="0.25">
      <c r="A3" s="49" t="s">
        <v>48</v>
      </c>
      <c r="B3" s="47"/>
      <c r="C3" s="46"/>
      <c r="D3" s="47"/>
    </row>
    <row r="4" spans="1:16" x14ac:dyDescent="0.25">
      <c r="A4" s="49" t="s">
        <v>1</v>
      </c>
      <c r="B4" s="47"/>
      <c r="C4" s="46"/>
      <c r="D4" s="47"/>
    </row>
    <row r="5" spans="1:16" x14ac:dyDescent="0.25">
      <c r="A5" s="46"/>
      <c r="B5" s="47"/>
      <c r="C5" s="46"/>
      <c r="D5" s="47"/>
    </row>
    <row r="6" spans="1:16" x14ac:dyDescent="0.25">
      <c r="A6" s="103" t="s">
        <v>49</v>
      </c>
      <c r="B6" s="103"/>
      <c r="C6" s="103"/>
      <c r="D6" s="103"/>
    </row>
    <row r="7" spans="1:16" ht="31.5" customHeight="1" x14ac:dyDescent="0.25">
      <c r="A7" s="106" t="s">
        <v>123</v>
      </c>
      <c r="B7" s="106"/>
      <c r="C7" s="106"/>
      <c r="D7" s="106"/>
    </row>
    <row r="8" spans="1:16" x14ac:dyDescent="0.25">
      <c r="A8" s="49" t="s">
        <v>50</v>
      </c>
      <c r="B8" s="50">
        <v>2023</v>
      </c>
      <c r="C8" s="50"/>
      <c r="D8" s="50">
        <v>2022</v>
      </c>
    </row>
    <row r="9" spans="1:16" x14ac:dyDescent="0.25">
      <c r="A9" s="46" t="s">
        <v>51</v>
      </c>
      <c r="B9" s="47">
        <v>50000</v>
      </c>
      <c r="C9" s="47"/>
      <c r="D9" s="47">
        <v>50000</v>
      </c>
    </row>
    <row r="10" spans="1:16" x14ac:dyDescent="0.25">
      <c r="A10" s="46" t="s">
        <v>52</v>
      </c>
      <c r="B10" s="47">
        <v>12407364.039999999</v>
      </c>
      <c r="C10" s="47"/>
      <c r="D10" s="47">
        <v>1901000.93</v>
      </c>
    </row>
    <row r="11" spans="1:16" x14ac:dyDescent="0.25">
      <c r="A11" s="46" t="s">
        <v>53</v>
      </c>
      <c r="B11" s="47">
        <v>2125495.29</v>
      </c>
      <c r="C11" s="47"/>
      <c r="D11" s="47">
        <v>750579.59</v>
      </c>
    </row>
    <row r="12" spans="1:16" x14ac:dyDescent="0.25">
      <c r="A12" s="46" t="s">
        <v>54</v>
      </c>
      <c r="B12" s="47">
        <v>22224.99</v>
      </c>
      <c r="C12" s="47"/>
      <c r="D12" s="47">
        <v>164581.53</v>
      </c>
    </row>
    <row r="13" spans="1:16" x14ac:dyDescent="0.25">
      <c r="A13" s="46" t="s">
        <v>55</v>
      </c>
      <c r="B13" s="51">
        <v>715151</v>
      </c>
      <c r="C13" s="47"/>
      <c r="D13" s="51">
        <v>698331</v>
      </c>
    </row>
    <row r="14" spans="1:16" ht="16.5" thickBot="1" x14ac:dyDescent="0.3">
      <c r="A14" s="46" t="s">
        <v>56</v>
      </c>
      <c r="B14" s="78">
        <f>SUM(B9:B13)</f>
        <v>15320235.319999998</v>
      </c>
      <c r="C14" s="52"/>
      <c r="D14" s="78">
        <f>SUM(D9:D13)</f>
        <v>3564493.05</v>
      </c>
    </row>
    <row r="15" spans="1:16" ht="16.5" thickTop="1" x14ac:dyDescent="0.25">
      <c r="A15" s="46"/>
      <c r="B15" s="47"/>
      <c r="C15" s="46"/>
      <c r="D15" s="47"/>
    </row>
    <row r="16" spans="1:16" x14ac:dyDescent="0.25">
      <c r="A16" s="46"/>
      <c r="B16" s="47"/>
      <c r="C16" s="46"/>
      <c r="D16" s="47"/>
    </row>
    <row r="17" spans="1:6" x14ac:dyDescent="0.25">
      <c r="A17" s="49" t="s">
        <v>57</v>
      </c>
      <c r="B17" s="47"/>
      <c r="C17" s="46"/>
      <c r="D17" s="47"/>
    </row>
    <row r="18" spans="1:6" ht="38.25" customHeight="1" x14ac:dyDescent="0.25">
      <c r="A18" s="106" t="s">
        <v>124</v>
      </c>
      <c r="B18" s="106"/>
      <c r="C18" s="106"/>
      <c r="D18" s="106"/>
      <c r="E18" s="53"/>
      <c r="F18" s="53"/>
    </row>
    <row r="19" spans="1:6" x14ac:dyDescent="0.25">
      <c r="A19" s="46"/>
      <c r="B19" s="47"/>
      <c r="C19" s="46"/>
      <c r="D19" s="47"/>
    </row>
    <row r="20" spans="1:6" x14ac:dyDescent="0.25">
      <c r="A20" s="49" t="s">
        <v>50</v>
      </c>
      <c r="B20" s="76">
        <v>2023</v>
      </c>
      <c r="C20" s="59"/>
      <c r="D20" s="76">
        <v>2022</v>
      </c>
    </row>
    <row r="21" spans="1:6" x14ac:dyDescent="0.25">
      <c r="A21" s="46" t="s">
        <v>58</v>
      </c>
      <c r="B21" s="54" t="s">
        <v>125</v>
      </c>
      <c r="C21" s="55"/>
      <c r="D21" s="75" t="s">
        <v>128</v>
      </c>
      <c r="F21" s="56"/>
    </row>
    <row r="22" spans="1:6" ht="16.5" thickBot="1" x14ac:dyDescent="0.3">
      <c r="A22" s="46"/>
      <c r="B22" s="81" t="s">
        <v>126</v>
      </c>
      <c r="C22" s="57"/>
      <c r="D22" s="82" t="s">
        <v>127</v>
      </c>
      <c r="F22" s="56"/>
    </row>
    <row r="23" spans="1:6" ht="16.5" thickTop="1" x14ac:dyDescent="0.25">
      <c r="A23" s="46"/>
      <c r="B23" s="58"/>
      <c r="C23" s="55"/>
      <c r="D23" s="58"/>
      <c r="E23" s="56"/>
      <c r="F23" s="56"/>
    </row>
    <row r="24" spans="1:6" ht="31.5" customHeight="1" x14ac:dyDescent="0.25">
      <c r="A24" s="106" t="s">
        <v>129</v>
      </c>
      <c r="B24" s="106"/>
      <c r="C24" s="106"/>
      <c r="D24" s="106"/>
    </row>
    <row r="25" spans="1:6" x14ac:dyDescent="0.25">
      <c r="A25" s="46"/>
      <c r="B25" s="47"/>
      <c r="C25" s="46"/>
      <c r="D25" s="47"/>
    </row>
    <row r="26" spans="1:6" x14ac:dyDescent="0.25">
      <c r="A26" s="49" t="s">
        <v>59</v>
      </c>
      <c r="B26" s="47"/>
      <c r="C26" s="46"/>
      <c r="D26" s="47"/>
    </row>
    <row r="27" spans="1:6" x14ac:dyDescent="0.25">
      <c r="A27" s="104" t="s">
        <v>130</v>
      </c>
      <c r="B27" s="104"/>
      <c r="C27" s="104"/>
      <c r="D27" s="104"/>
    </row>
    <row r="28" spans="1:6" x14ac:dyDescent="0.25">
      <c r="A28" s="46"/>
      <c r="B28" s="47"/>
      <c r="C28" s="46"/>
      <c r="D28" s="47"/>
    </row>
    <row r="29" spans="1:6" x14ac:dyDescent="0.25">
      <c r="A29" s="49" t="s">
        <v>50</v>
      </c>
      <c r="B29" s="76">
        <v>2023</v>
      </c>
      <c r="C29" s="59"/>
      <c r="D29" s="76">
        <v>2022</v>
      </c>
    </row>
    <row r="30" spans="1:6" x14ac:dyDescent="0.25">
      <c r="A30" s="46" t="s">
        <v>60</v>
      </c>
      <c r="B30" s="60">
        <v>83256611.280000001</v>
      </c>
      <c r="C30" s="61"/>
      <c r="D30" s="60">
        <v>59454148.950000003</v>
      </c>
    </row>
    <row r="31" spans="1:6" ht="16.5" thickBot="1" x14ac:dyDescent="0.3">
      <c r="A31" s="46" t="s">
        <v>61</v>
      </c>
      <c r="B31" s="79">
        <f>+B30</f>
        <v>83256611.280000001</v>
      </c>
      <c r="C31" s="61"/>
      <c r="D31" s="79">
        <f>+D30</f>
        <v>59454148.950000003</v>
      </c>
    </row>
    <row r="32" spans="1:6" ht="16.5" thickTop="1" x14ac:dyDescent="0.25">
      <c r="A32" s="46"/>
      <c r="B32" s="47"/>
      <c r="C32" s="46"/>
      <c r="D32" s="47"/>
    </row>
    <row r="33" spans="1:8" ht="15.75" customHeight="1" x14ac:dyDescent="0.25">
      <c r="A33" s="103" t="s">
        <v>62</v>
      </c>
      <c r="B33" s="103"/>
      <c r="C33" s="103"/>
      <c r="D33" s="103"/>
    </row>
    <row r="34" spans="1:8" ht="34.5" customHeight="1" x14ac:dyDescent="0.25">
      <c r="A34" s="106" t="s">
        <v>131</v>
      </c>
      <c r="B34" s="106"/>
      <c r="C34" s="106"/>
      <c r="D34" s="106"/>
    </row>
    <row r="35" spans="1:8" x14ac:dyDescent="0.25">
      <c r="A35" s="46"/>
      <c r="B35" s="47"/>
      <c r="C35" s="46"/>
      <c r="D35" s="47"/>
    </row>
    <row r="36" spans="1:8" x14ac:dyDescent="0.25">
      <c r="A36" s="49" t="s">
        <v>132</v>
      </c>
      <c r="B36" s="47"/>
      <c r="C36" s="46"/>
      <c r="D36" s="47"/>
    </row>
    <row r="37" spans="1:8" ht="30.75" customHeight="1" x14ac:dyDescent="0.25">
      <c r="A37" s="106" t="s">
        <v>158</v>
      </c>
      <c r="B37" s="104"/>
      <c r="C37" s="104"/>
      <c r="D37" s="104"/>
    </row>
    <row r="38" spans="1:8" x14ac:dyDescent="0.25">
      <c r="A38" s="62"/>
      <c r="B38" s="64"/>
      <c r="C38" s="65"/>
      <c r="D38" s="64"/>
    </row>
    <row r="39" spans="1:8" x14ac:dyDescent="0.25">
      <c r="A39" s="83" t="s">
        <v>50</v>
      </c>
      <c r="B39" s="50">
        <v>2023</v>
      </c>
      <c r="C39" s="59"/>
      <c r="D39" s="50">
        <v>2022</v>
      </c>
      <c r="E39"/>
      <c r="F39"/>
      <c r="G39" s="83"/>
      <c r="H39" s="83"/>
    </row>
    <row r="40" spans="1:8" x14ac:dyDescent="0.25">
      <c r="A40" s="46" t="s">
        <v>134</v>
      </c>
      <c r="B40" s="47">
        <v>6005.82</v>
      </c>
      <c r="C40" s="47"/>
      <c r="D40" s="47">
        <v>0</v>
      </c>
      <c r="E40"/>
      <c r="F40"/>
      <c r="G40"/>
      <c r="H40"/>
    </row>
    <row r="41" spans="1:8" x14ac:dyDescent="0.25">
      <c r="A41" s="46" t="s">
        <v>135</v>
      </c>
      <c r="B41" s="47">
        <v>426183.52</v>
      </c>
      <c r="C41" s="47"/>
      <c r="D41" s="47">
        <v>0</v>
      </c>
      <c r="E41"/>
      <c r="F41"/>
      <c r="G41"/>
      <c r="H41"/>
    </row>
    <row r="42" spans="1:8" x14ac:dyDescent="0.25">
      <c r="A42" s="46" t="s">
        <v>136</v>
      </c>
      <c r="B42" s="47">
        <v>323710.59000000003</v>
      </c>
      <c r="C42" s="47"/>
      <c r="D42" s="47">
        <v>0</v>
      </c>
      <c r="E42"/>
      <c r="F42"/>
      <c r="G42"/>
      <c r="H42"/>
    </row>
    <row r="43" spans="1:8" x14ac:dyDescent="0.25">
      <c r="A43" s="46" t="s">
        <v>137</v>
      </c>
      <c r="B43" s="47">
        <v>397228.25</v>
      </c>
      <c r="C43" s="47"/>
      <c r="D43" s="47">
        <v>0</v>
      </c>
      <c r="E43"/>
      <c r="F43"/>
      <c r="G43"/>
      <c r="H43"/>
    </row>
    <row r="44" spans="1:8" x14ac:dyDescent="0.25">
      <c r="A44" s="46" t="s">
        <v>138</v>
      </c>
      <c r="B44" s="47">
        <v>109657.17</v>
      </c>
      <c r="C44" s="47"/>
      <c r="D44" s="47">
        <v>0</v>
      </c>
      <c r="E44"/>
      <c r="F44"/>
      <c r="G44"/>
      <c r="H44"/>
    </row>
    <row r="45" spans="1:8" x14ac:dyDescent="0.25">
      <c r="A45" s="46" t="s">
        <v>63</v>
      </c>
      <c r="B45" s="47">
        <v>0</v>
      </c>
      <c r="C45" s="47"/>
      <c r="D45" s="47">
        <v>2992.84</v>
      </c>
      <c r="E45"/>
      <c r="F45"/>
      <c r="G45"/>
      <c r="H45"/>
    </row>
    <row r="46" spans="1:8" ht="16.5" thickBot="1" x14ac:dyDescent="0.3">
      <c r="A46" s="84" t="s">
        <v>139</v>
      </c>
      <c r="B46" s="78">
        <v>1262785.3500000001</v>
      </c>
      <c r="C46" s="85"/>
      <c r="D46" s="80">
        <v>2992.84</v>
      </c>
      <c r="E46"/>
      <c r="F46"/>
      <c r="G46"/>
      <c r="H46"/>
    </row>
    <row r="47" spans="1:8" ht="16.5" thickTop="1" x14ac:dyDescent="0.25">
      <c r="A47" s="46"/>
      <c r="B47" s="52"/>
      <c r="C47" s="46"/>
      <c r="D47" s="68"/>
    </row>
    <row r="48" spans="1:8" x14ac:dyDescent="0.25">
      <c r="A48" s="49" t="s">
        <v>133</v>
      </c>
      <c r="B48" s="47"/>
      <c r="C48" s="46"/>
      <c r="D48" s="47"/>
    </row>
    <row r="49" spans="1:9" x14ac:dyDescent="0.25">
      <c r="A49" s="110" t="s">
        <v>140</v>
      </c>
      <c r="B49" s="110"/>
      <c r="C49" s="110"/>
      <c r="D49" s="110"/>
    </row>
    <row r="50" spans="1:9" x14ac:dyDescent="0.25">
      <c r="A50" s="110"/>
      <c r="B50" s="110"/>
      <c r="C50" s="110"/>
      <c r="D50" s="110"/>
    </row>
    <row r="51" spans="1:9" x14ac:dyDescent="0.25">
      <c r="A51" s="49" t="s">
        <v>50</v>
      </c>
      <c r="B51" s="50">
        <v>2023</v>
      </c>
      <c r="C51" s="50"/>
      <c r="D51" s="50">
        <v>2022</v>
      </c>
    </row>
    <row r="52" spans="1:9" x14ac:dyDescent="0.25">
      <c r="A52" s="46" t="s">
        <v>121</v>
      </c>
      <c r="B52" s="77">
        <v>6769987.2199999997</v>
      </c>
      <c r="C52" s="59"/>
      <c r="D52" s="67">
        <v>0</v>
      </c>
    </row>
    <row r="53" spans="1:9" ht="16.5" thickBot="1" x14ac:dyDescent="0.3">
      <c r="A53" s="46" t="s">
        <v>122</v>
      </c>
      <c r="B53" s="78">
        <f>SUM(B52:B52)</f>
        <v>6769987.2199999997</v>
      </c>
      <c r="C53" s="46"/>
      <c r="D53" s="80">
        <f>SUM(D52:D52)</f>
        <v>0</v>
      </c>
    </row>
    <row r="54" spans="1:9" ht="16.5" thickTop="1" x14ac:dyDescent="0.25">
      <c r="A54" s="46"/>
      <c r="B54" s="52"/>
      <c r="C54" s="46"/>
      <c r="D54" s="68"/>
    </row>
    <row r="55" spans="1:9" x14ac:dyDescent="0.25">
      <c r="A55" s="46"/>
      <c r="B55" s="52"/>
      <c r="C55" s="69"/>
      <c r="D55" s="70"/>
      <c r="E55"/>
      <c r="F55"/>
      <c r="G55"/>
      <c r="H55"/>
      <c r="I55"/>
    </row>
    <row r="56" spans="1:9" x14ac:dyDescent="0.25">
      <c r="A56" s="103" t="s">
        <v>64</v>
      </c>
      <c r="B56" s="103"/>
      <c r="C56" s="103"/>
      <c r="D56" s="103"/>
    </row>
    <row r="57" spans="1:9" x14ac:dyDescent="0.25">
      <c r="A57" s="104" t="s">
        <v>141</v>
      </c>
      <c r="B57" s="104"/>
      <c r="C57" s="104"/>
      <c r="D57" s="104"/>
    </row>
    <row r="58" spans="1:9" x14ac:dyDescent="0.25">
      <c r="A58" s="46"/>
      <c r="B58" s="47"/>
      <c r="C58" s="46"/>
      <c r="D58" s="47"/>
    </row>
    <row r="59" spans="1:9" x14ac:dyDescent="0.25">
      <c r="A59" s="46" t="s">
        <v>50</v>
      </c>
      <c r="B59" s="50">
        <v>2023</v>
      </c>
      <c r="C59" s="50"/>
      <c r="D59" s="50">
        <v>2022</v>
      </c>
      <c r="I59" s="48" t="s">
        <v>65</v>
      </c>
    </row>
    <row r="60" spans="1:9" x14ac:dyDescent="0.25">
      <c r="A60" s="46" t="s">
        <v>66</v>
      </c>
      <c r="B60" s="58">
        <v>575778.15</v>
      </c>
      <c r="C60" s="61"/>
      <c r="D60" s="58">
        <v>360564.98</v>
      </c>
    </row>
    <row r="61" spans="1:9" x14ac:dyDescent="0.25">
      <c r="A61" s="46" t="s">
        <v>67</v>
      </c>
      <c r="B61" s="60">
        <v>461673.13</v>
      </c>
      <c r="C61" s="61"/>
      <c r="D61" s="60">
        <v>327806.21000000002</v>
      </c>
    </row>
    <row r="62" spans="1:9" ht="16.5" thickBot="1" x14ac:dyDescent="0.3">
      <c r="A62" s="46" t="s">
        <v>68</v>
      </c>
      <c r="B62" s="79">
        <f>SUM(B60:B61)</f>
        <v>1037451.28</v>
      </c>
      <c r="C62" s="71"/>
      <c r="D62" s="79">
        <f>SUM(D60:D61)</f>
        <v>688371.19</v>
      </c>
    </row>
    <row r="63" spans="1:9" ht="16.5" thickTop="1" x14ac:dyDescent="0.25">
      <c r="A63" s="46" t="s">
        <v>69</v>
      </c>
      <c r="B63" s="47"/>
      <c r="C63" s="46"/>
      <c r="D63" s="47"/>
    </row>
    <row r="64" spans="1:9" x14ac:dyDescent="0.25">
      <c r="A64" s="103" t="s">
        <v>70</v>
      </c>
      <c r="B64" s="103"/>
      <c r="C64" s="103"/>
      <c r="D64" s="103"/>
    </row>
    <row r="65" spans="1:4" x14ac:dyDescent="0.25">
      <c r="A65" s="104" t="s">
        <v>143</v>
      </c>
      <c r="B65" s="104"/>
      <c r="C65" s="104"/>
      <c r="D65" s="104"/>
    </row>
    <row r="66" spans="1:4" x14ac:dyDescent="0.25">
      <c r="A66" s="49" t="s">
        <v>50</v>
      </c>
      <c r="B66" s="50">
        <v>2023</v>
      </c>
      <c r="C66" s="50"/>
      <c r="D66" s="50">
        <v>2022</v>
      </c>
    </row>
    <row r="67" spans="1:4" x14ac:dyDescent="0.25">
      <c r="A67" s="46" t="s">
        <v>71</v>
      </c>
      <c r="B67" s="58">
        <v>1253076.93</v>
      </c>
      <c r="C67" s="47"/>
      <c r="D67" s="58">
        <v>1763082.02</v>
      </c>
    </row>
    <row r="68" spans="1:4" x14ac:dyDescent="0.25">
      <c r="A68" s="46" t="s">
        <v>142</v>
      </c>
      <c r="B68" s="60">
        <v>398406.25</v>
      </c>
      <c r="C68" s="47"/>
      <c r="D68" s="60">
        <v>401156.25</v>
      </c>
    </row>
    <row r="69" spans="1:4" ht="16.5" thickBot="1" x14ac:dyDescent="0.3">
      <c r="A69" s="46" t="s">
        <v>72</v>
      </c>
      <c r="B69" s="78">
        <f>SUM(B67:B68)</f>
        <v>1651483.18</v>
      </c>
      <c r="C69" s="52"/>
      <c r="D69" s="78">
        <f>SUM(D67:D68)</f>
        <v>2164238.27</v>
      </c>
    </row>
    <row r="70" spans="1:4" ht="16.5" thickTop="1" x14ac:dyDescent="0.25">
      <c r="A70" s="46"/>
      <c r="B70" s="47"/>
      <c r="C70" s="46"/>
      <c r="D70" s="47"/>
    </row>
    <row r="71" spans="1:4" x14ac:dyDescent="0.25">
      <c r="A71" s="103" t="s">
        <v>73</v>
      </c>
      <c r="B71" s="103"/>
      <c r="C71" s="103"/>
      <c r="D71" s="103"/>
    </row>
    <row r="72" spans="1:4" x14ac:dyDescent="0.25">
      <c r="A72" s="46" t="s">
        <v>144</v>
      </c>
      <c r="B72" s="47"/>
      <c r="C72" s="46"/>
      <c r="D72" s="47"/>
    </row>
    <row r="73" spans="1:4" x14ac:dyDescent="0.25">
      <c r="A73" s="46"/>
      <c r="B73" s="47"/>
      <c r="C73" s="46"/>
      <c r="D73" s="47"/>
    </row>
    <row r="74" spans="1:4" x14ac:dyDescent="0.25">
      <c r="A74" s="49" t="s">
        <v>50</v>
      </c>
      <c r="B74" s="50">
        <v>2023</v>
      </c>
      <c r="C74" s="50"/>
      <c r="D74" s="50">
        <v>2022</v>
      </c>
    </row>
    <row r="75" spans="1:4" x14ac:dyDescent="0.25">
      <c r="A75" s="46" t="s">
        <v>74</v>
      </c>
      <c r="B75" s="47">
        <v>35297293.880000003</v>
      </c>
      <c r="C75" s="47"/>
      <c r="D75" s="47">
        <v>35297293.880000003</v>
      </c>
    </row>
    <row r="76" spans="1:4" x14ac:dyDescent="0.25">
      <c r="A76" s="46" t="s">
        <v>75</v>
      </c>
      <c r="B76" s="47">
        <v>87017827.489999995</v>
      </c>
      <c r="C76" s="47"/>
      <c r="D76" s="47">
        <v>87017827.489999995</v>
      </c>
    </row>
    <row r="77" spans="1:4" x14ac:dyDescent="0.25">
      <c r="A77" s="46" t="s">
        <v>76</v>
      </c>
      <c r="B77" s="47">
        <v>20600109.210000001</v>
      </c>
      <c r="C77" s="47"/>
      <c r="D77" s="47">
        <v>20332666.23</v>
      </c>
    </row>
    <row r="78" spans="1:4" x14ac:dyDescent="0.25">
      <c r="A78" s="46" t="s">
        <v>77</v>
      </c>
      <c r="B78" s="47">
        <v>7764883.5</v>
      </c>
      <c r="C78" s="47"/>
      <c r="D78" s="47">
        <v>7764883.5</v>
      </c>
    </row>
    <row r="79" spans="1:4" x14ac:dyDescent="0.25">
      <c r="A79" s="46" t="s">
        <v>78</v>
      </c>
      <c r="B79" s="47">
        <v>13087709.470000001</v>
      </c>
      <c r="C79" s="47"/>
      <c r="D79" s="47">
        <v>12741241.890000001</v>
      </c>
    </row>
    <row r="80" spans="1:4" x14ac:dyDescent="0.25">
      <c r="A80" s="46" t="s">
        <v>79</v>
      </c>
      <c r="B80" s="47">
        <v>388571.36</v>
      </c>
      <c r="C80" s="47"/>
      <c r="D80" s="47">
        <v>388571.36</v>
      </c>
    </row>
    <row r="81" spans="1:10" x14ac:dyDescent="0.25">
      <c r="A81" s="46" t="s">
        <v>80</v>
      </c>
      <c r="B81" s="47">
        <v>4182679.03</v>
      </c>
      <c r="C81" s="47"/>
      <c r="D81" s="47">
        <v>4182679.03</v>
      </c>
    </row>
    <row r="82" spans="1:10" x14ac:dyDescent="0.25">
      <c r="A82" s="46" t="s">
        <v>81</v>
      </c>
      <c r="B82" s="47">
        <v>5417358.46</v>
      </c>
      <c r="C82" s="47"/>
      <c r="D82" s="47">
        <v>3832335.48</v>
      </c>
    </row>
    <row r="83" spans="1:10" x14ac:dyDescent="0.25">
      <c r="A83" s="46" t="s">
        <v>82</v>
      </c>
      <c r="B83" s="47">
        <v>203726.58</v>
      </c>
      <c r="C83" s="47"/>
      <c r="D83" s="47">
        <v>203726.58</v>
      </c>
    </row>
    <row r="84" spans="1:10" x14ac:dyDescent="0.25">
      <c r="A84" s="46" t="s">
        <v>83</v>
      </c>
      <c r="B84" s="47">
        <v>613603.94999999995</v>
      </c>
      <c r="C84" s="47"/>
      <c r="D84" s="47">
        <v>613603.94999999995</v>
      </c>
    </row>
    <row r="85" spans="1:10" x14ac:dyDescent="0.25">
      <c r="A85" s="46" t="s">
        <v>84</v>
      </c>
      <c r="B85" s="47">
        <v>81089.600000000006</v>
      </c>
      <c r="C85" s="47"/>
      <c r="D85" s="47">
        <v>81089.600000000006</v>
      </c>
    </row>
    <row r="86" spans="1:10" x14ac:dyDescent="0.25">
      <c r="A86" s="46" t="s">
        <v>85</v>
      </c>
      <c r="B86" s="51">
        <v>2618721.61</v>
      </c>
      <c r="C86" s="47"/>
      <c r="D86" s="51">
        <v>2618721.61</v>
      </c>
    </row>
    <row r="87" spans="1:10" x14ac:dyDescent="0.25">
      <c r="A87" s="46" t="s">
        <v>86</v>
      </c>
      <c r="B87" s="52">
        <f>SUM(B75:B86)</f>
        <v>177273574.14000005</v>
      </c>
      <c r="C87" s="52"/>
      <c r="D87" s="52">
        <f>SUM(D75:D86)</f>
        <v>175074640.60000002</v>
      </c>
    </row>
    <row r="88" spans="1:10" x14ac:dyDescent="0.25">
      <c r="A88" s="46" t="s">
        <v>87</v>
      </c>
      <c r="B88" s="72">
        <v>-75192748.909999996</v>
      </c>
      <c r="C88" s="47"/>
      <c r="D88" s="72">
        <v>-71409403.040000007</v>
      </c>
    </row>
    <row r="89" spans="1:10" ht="16.5" thickBot="1" x14ac:dyDescent="0.3">
      <c r="A89" s="46" t="s">
        <v>88</v>
      </c>
      <c r="B89" s="78">
        <f>+B87+B88</f>
        <v>102080825.23000005</v>
      </c>
      <c r="C89" s="52"/>
      <c r="D89" s="78">
        <f>SUM(D87:D88)</f>
        <v>103665237.56000002</v>
      </c>
    </row>
    <row r="90" spans="1:10" ht="16.5" thickTop="1" x14ac:dyDescent="0.25">
      <c r="A90" s="46"/>
      <c r="B90" s="47"/>
      <c r="C90" s="46"/>
      <c r="D90" s="47"/>
    </row>
    <row r="91" spans="1:10" x14ac:dyDescent="0.25">
      <c r="A91" s="103" t="s">
        <v>89</v>
      </c>
      <c r="B91" s="103"/>
      <c r="C91" s="103"/>
      <c r="D91" s="103"/>
    </row>
    <row r="92" spans="1:10" x14ac:dyDescent="0.25">
      <c r="A92" s="73"/>
      <c r="B92" s="74"/>
      <c r="C92" s="73"/>
      <c r="D92" s="74"/>
    </row>
    <row r="93" spans="1:10" x14ac:dyDescent="0.25">
      <c r="A93" s="104" t="s">
        <v>146</v>
      </c>
      <c r="B93" s="104"/>
      <c r="C93" s="104"/>
      <c r="D93" s="104"/>
    </row>
    <row r="94" spans="1:10" x14ac:dyDescent="0.25">
      <c r="A94" s="49" t="s">
        <v>50</v>
      </c>
      <c r="B94" s="50">
        <v>2023</v>
      </c>
      <c r="C94" s="50"/>
      <c r="D94" s="50">
        <v>2022</v>
      </c>
      <c r="J94" s="48" t="s">
        <v>90</v>
      </c>
    </row>
    <row r="95" spans="1:10" x14ac:dyDescent="0.25">
      <c r="A95" s="46" t="s">
        <v>91</v>
      </c>
      <c r="B95" s="47">
        <v>9740252.3000000007</v>
      </c>
      <c r="C95" s="47"/>
      <c r="D95" s="47">
        <v>9740252.3000000007</v>
      </c>
    </row>
    <row r="96" spans="1:10" x14ac:dyDescent="0.25">
      <c r="A96" s="46" t="s">
        <v>92</v>
      </c>
      <c r="B96" s="51">
        <v>39233391.789999999</v>
      </c>
      <c r="C96" s="47"/>
      <c r="D96" s="51">
        <v>39233391.789999999</v>
      </c>
    </row>
    <row r="97" spans="1:4" x14ac:dyDescent="0.25">
      <c r="A97" s="46" t="s">
        <v>93</v>
      </c>
      <c r="B97" s="52">
        <f>SUM(B95:B96)</f>
        <v>48973644.090000004</v>
      </c>
      <c r="C97" s="52"/>
      <c r="D97" s="52">
        <f>SUM(D95:D96)</f>
        <v>48973644.090000004</v>
      </c>
    </row>
    <row r="98" spans="1:4" x14ac:dyDescent="0.25">
      <c r="A98" s="46" t="s">
        <v>94</v>
      </c>
      <c r="B98" s="72">
        <v>-9740252.3000000007</v>
      </c>
      <c r="C98" s="47"/>
      <c r="D98" s="72">
        <v>-9740252.3000000007</v>
      </c>
    </row>
    <row r="99" spans="1:4" ht="16.5" thickBot="1" x14ac:dyDescent="0.3">
      <c r="A99" s="46" t="s">
        <v>88</v>
      </c>
      <c r="B99" s="78">
        <f>SUM(B97:B98)</f>
        <v>39233391.790000007</v>
      </c>
      <c r="C99" s="52"/>
      <c r="D99" s="78">
        <f>SUM(D97:D98)</f>
        <v>39233391.790000007</v>
      </c>
    </row>
    <row r="100" spans="1:4" ht="16.5" thickTop="1" x14ac:dyDescent="0.25">
      <c r="A100" s="46"/>
      <c r="B100" s="47"/>
      <c r="C100" s="46"/>
      <c r="D100" s="47"/>
    </row>
    <row r="101" spans="1:4" x14ac:dyDescent="0.25">
      <c r="A101" s="103" t="s">
        <v>95</v>
      </c>
      <c r="B101" s="103"/>
      <c r="C101" s="103"/>
      <c r="D101" s="103"/>
    </row>
    <row r="102" spans="1:4" x14ac:dyDescent="0.25">
      <c r="A102" s="104" t="s">
        <v>145</v>
      </c>
      <c r="B102" s="104"/>
      <c r="C102" s="104"/>
      <c r="D102" s="104"/>
    </row>
    <row r="103" spans="1:4" x14ac:dyDescent="0.25">
      <c r="A103" s="46"/>
      <c r="B103" s="47"/>
      <c r="C103" s="46"/>
      <c r="D103" s="47"/>
    </row>
    <row r="104" spans="1:4" x14ac:dyDescent="0.25">
      <c r="A104" s="49" t="s">
        <v>50</v>
      </c>
      <c r="B104" s="50">
        <v>2023</v>
      </c>
      <c r="C104" s="50"/>
      <c r="D104" s="50">
        <v>2022</v>
      </c>
    </row>
    <row r="105" spans="1:4" x14ac:dyDescent="0.25">
      <c r="A105" s="46" t="s">
        <v>96</v>
      </c>
      <c r="B105" s="47">
        <v>10004814.199999999</v>
      </c>
      <c r="C105" s="47"/>
      <c r="D105" s="47">
        <v>6769987.2199999997</v>
      </c>
    </row>
    <row r="106" spans="1:4" x14ac:dyDescent="0.25">
      <c r="A106" s="46" t="s">
        <v>97</v>
      </c>
      <c r="B106" s="51">
        <v>2567592.9700000002</v>
      </c>
      <c r="C106" s="47"/>
      <c r="D106" s="51">
        <v>2637592.9700000002</v>
      </c>
    </row>
    <row r="107" spans="1:4" ht="16.5" thickBot="1" x14ac:dyDescent="0.3">
      <c r="A107" s="49" t="s">
        <v>98</v>
      </c>
      <c r="B107" s="78">
        <f>SUM(B105:B106)</f>
        <v>12572407.17</v>
      </c>
      <c r="C107" s="52"/>
      <c r="D107" s="78">
        <f>SUM(D105:D106)</f>
        <v>9407580.1899999995</v>
      </c>
    </row>
    <row r="108" spans="1:4" ht="16.5" thickTop="1" x14ac:dyDescent="0.25">
      <c r="A108" s="46"/>
      <c r="B108" s="47"/>
      <c r="C108" s="46"/>
      <c r="D108" s="47"/>
    </row>
    <row r="109" spans="1:4" x14ac:dyDescent="0.25">
      <c r="A109" s="46"/>
      <c r="B109" s="47"/>
      <c r="C109" s="46"/>
      <c r="D109" s="47"/>
    </row>
    <row r="110" spans="1:4" x14ac:dyDescent="0.25">
      <c r="A110" s="49" t="s">
        <v>99</v>
      </c>
      <c r="B110" s="47"/>
      <c r="C110" s="46"/>
      <c r="D110" s="47"/>
    </row>
    <row r="111" spans="1:4" x14ac:dyDescent="0.25">
      <c r="A111" s="103" t="s">
        <v>100</v>
      </c>
      <c r="B111" s="103"/>
      <c r="C111" s="103"/>
      <c r="D111" s="103"/>
    </row>
    <row r="112" spans="1:4" x14ac:dyDescent="0.25">
      <c r="A112" s="104" t="s">
        <v>147</v>
      </c>
      <c r="B112" s="104"/>
      <c r="C112" s="104"/>
      <c r="D112" s="104"/>
    </row>
    <row r="113" spans="1:5" x14ac:dyDescent="0.25">
      <c r="A113" s="46"/>
      <c r="B113" s="47"/>
      <c r="C113" s="46"/>
      <c r="D113" s="47"/>
    </row>
    <row r="114" spans="1:5" x14ac:dyDescent="0.25">
      <c r="A114" s="73" t="s">
        <v>50</v>
      </c>
      <c r="B114" s="50">
        <v>2023</v>
      </c>
      <c r="C114" s="50" t="s">
        <v>101</v>
      </c>
      <c r="D114" s="50">
        <v>2022</v>
      </c>
    </row>
    <row r="115" spans="1:5" x14ac:dyDescent="0.25">
      <c r="A115" s="46" t="s">
        <v>102</v>
      </c>
      <c r="B115" s="47">
        <v>69732.399999999994</v>
      </c>
      <c r="C115" s="47"/>
      <c r="D115" s="47">
        <v>87097.4</v>
      </c>
    </row>
    <row r="116" spans="1:5" x14ac:dyDescent="0.25">
      <c r="A116" s="46" t="s">
        <v>103</v>
      </c>
      <c r="B116" s="47">
        <v>177618.7</v>
      </c>
      <c r="C116" s="47"/>
      <c r="D116" s="47">
        <v>122446.2</v>
      </c>
    </row>
    <row r="117" spans="1:5" x14ac:dyDescent="0.25">
      <c r="A117" s="46" t="s">
        <v>104</v>
      </c>
      <c r="B117" s="47">
        <v>2849514.84</v>
      </c>
      <c r="C117" s="47"/>
      <c r="D117" s="47">
        <v>3430220.99</v>
      </c>
    </row>
    <row r="118" spans="1:5" x14ac:dyDescent="0.25">
      <c r="A118" s="46" t="s">
        <v>105</v>
      </c>
      <c r="B118" s="47">
        <v>56741.81</v>
      </c>
      <c r="C118" s="47"/>
      <c r="D118" s="47">
        <v>43023.06</v>
      </c>
      <c r="E118" s="47"/>
    </row>
    <row r="119" spans="1:5" x14ac:dyDescent="0.25">
      <c r="A119" s="46" t="s">
        <v>106</v>
      </c>
      <c r="B119" s="51">
        <v>16627.12</v>
      </c>
      <c r="C119" s="47"/>
      <c r="D119" s="51">
        <v>35954.269999999997</v>
      </c>
    </row>
    <row r="120" spans="1:5" ht="16.5" thickBot="1" x14ac:dyDescent="0.3">
      <c r="A120" s="49" t="s">
        <v>107</v>
      </c>
      <c r="B120" s="78">
        <f>SUM(B115:B119)</f>
        <v>3170234.87</v>
      </c>
      <c r="C120" s="52"/>
      <c r="D120" s="78">
        <f>SUM(D115:D119)</f>
        <v>3718741.9200000004</v>
      </c>
    </row>
    <row r="121" spans="1:5" ht="16.5" thickTop="1" x14ac:dyDescent="0.25">
      <c r="A121" s="46"/>
      <c r="B121" s="52"/>
      <c r="C121" s="52"/>
      <c r="D121" s="52"/>
    </row>
    <row r="122" spans="1:5" x14ac:dyDescent="0.25">
      <c r="A122" s="103" t="s">
        <v>108</v>
      </c>
      <c r="B122" s="103"/>
      <c r="C122" s="103"/>
      <c r="D122" s="103"/>
    </row>
    <row r="123" spans="1:5" x14ac:dyDescent="0.25">
      <c r="A123" s="104" t="s">
        <v>149</v>
      </c>
      <c r="B123" s="104"/>
      <c r="C123" s="104"/>
      <c r="D123" s="104"/>
    </row>
    <row r="124" spans="1:5" x14ac:dyDescent="0.25">
      <c r="A124" s="65"/>
      <c r="B124" s="65"/>
      <c r="C124" s="65"/>
      <c r="D124" s="65"/>
    </row>
    <row r="125" spans="1:5" x14ac:dyDescent="0.25">
      <c r="A125" s="49" t="s">
        <v>50</v>
      </c>
      <c r="B125" s="50">
        <v>2023</v>
      </c>
      <c r="C125" s="50" t="s">
        <v>101</v>
      </c>
      <c r="D125" s="50">
        <v>2022</v>
      </c>
    </row>
    <row r="126" spans="1:5" x14ac:dyDescent="0.25">
      <c r="A126" s="46" t="s">
        <v>157</v>
      </c>
      <c r="B126" s="66">
        <v>38000</v>
      </c>
      <c r="C126" s="59"/>
      <c r="D126" s="66">
        <v>64377</v>
      </c>
    </row>
    <row r="127" spans="1:5" x14ac:dyDescent="0.25">
      <c r="A127" s="46" t="s">
        <v>109</v>
      </c>
      <c r="B127" s="66">
        <v>686077.76</v>
      </c>
      <c r="C127" s="66"/>
      <c r="D127" s="66">
        <v>658506.43999999994</v>
      </c>
    </row>
    <row r="128" spans="1:5" x14ac:dyDescent="0.25">
      <c r="A128" s="46" t="s">
        <v>148</v>
      </c>
      <c r="B128" s="51">
        <v>12790.08</v>
      </c>
      <c r="C128" s="47"/>
      <c r="D128" s="51">
        <v>0</v>
      </c>
    </row>
    <row r="129" spans="1:4" ht="16.5" thickBot="1" x14ac:dyDescent="0.3">
      <c r="A129" s="49" t="s">
        <v>110</v>
      </c>
      <c r="B129" s="78">
        <f>SUM(B126:B128)</f>
        <v>736867.83999999997</v>
      </c>
      <c r="C129" s="52"/>
      <c r="D129" s="78">
        <f>SUM(D126:D128)</f>
        <v>722883.44</v>
      </c>
    </row>
    <row r="130" spans="1:4" ht="16.5" thickTop="1" x14ac:dyDescent="0.25">
      <c r="A130" s="46"/>
      <c r="B130" s="47"/>
      <c r="C130" s="46"/>
      <c r="D130" s="47"/>
    </row>
    <row r="131" spans="1:4" x14ac:dyDescent="0.25">
      <c r="A131" s="103" t="s">
        <v>111</v>
      </c>
      <c r="B131" s="103"/>
      <c r="C131" s="103"/>
      <c r="D131" s="103"/>
    </row>
    <row r="132" spans="1:4" x14ac:dyDescent="0.25">
      <c r="A132" s="104" t="s">
        <v>150</v>
      </c>
      <c r="B132" s="104"/>
      <c r="C132" s="104"/>
      <c r="D132" s="104"/>
    </row>
    <row r="133" spans="1:4" x14ac:dyDescent="0.25">
      <c r="A133" s="49" t="s">
        <v>50</v>
      </c>
      <c r="B133" s="50">
        <v>2023</v>
      </c>
      <c r="C133" s="50" t="s">
        <v>101</v>
      </c>
      <c r="D133" s="50">
        <v>2022</v>
      </c>
    </row>
    <row r="134" spans="1:4" x14ac:dyDescent="0.25">
      <c r="A134" s="46" t="s">
        <v>151</v>
      </c>
      <c r="B134" s="66">
        <v>0</v>
      </c>
      <c r="C134" s="50"/>
      <c r="D134" s="66">
        <v>5000</v>
      </c>
    </row>
    <row r="135" spans="1:4" x14ac:dyDescent="0.25">
      <c r="A135" s="46" t="s">
        <v>152</v>
      </c>
      <c r="B135" s="66">
        <v>1363413.66</v>
      </c>
      <c r="C135" s="50"/>
      <c r="D135" s="66">
        <v>1248450.5600000001</v>
      </c>
    </row>
    <row r="136" spans="1:4" x14ac:dyDescent="0.25">
      <c r="A136" s="46" t="s">
        <v>153</v>
      </c>
      <c r="B136" s="66">
        <v>2726827.32</v>
      </c>
      <c r="C136" s="50"/>
      <c r="D136" s="66">
        <v>2496901.1200000001</v>
      </c>
    </row>
    <row r="137" spans="1:4" x14ac:dyDescent="0.25">
      <c r="A137" s="46" t="s">
        <v>154</v>
      </c>
      <c r="B137" s="66">
        <v>1363413.66</v>
      </c>
      <c r="C137" s="50"/>
      <c r="D137" s="66">
        <v>1248450.5600000001</v>
      </c>
    </row>
    <row r="138" spans="1:4" x14ac:dyDescent="0.25">
      <c r="A138" s="46" t="s">
        <v>112</v>
      </c>
      <c r="B138" s="66">
        <v>1672714.16</v>
      </c>
      <c r="C138" s="50"/>
      <c r="D138" s="66">
        <v>19752084.079999998</v>
      </c>
    </row>
    <row r="139" spans="1:4" x14ac:dyDescent="0.25">
      <c r="A139" s="46" t="s">
        <v>113</v>
      </c>
      <c r="B139" s="66">
        <v>715151</v>
      </c>
      <c r="C139" s="50"/>
      <c r="D139" s="66">
        <v>698331</v>
      </c>
    </row>
    <row r="140" spans="1:4" ht="16.5" thickBot="1" x14ac:dyDescent="0.3">
      <c r="A140" s="49" t="s">
        <v>114</v>
      </c>
      <c r="B140" s="78">
        <f>SUM(B134:B139)</f>
        <v>7841519.7999999998</v>
      </c>
      <c r="C140" s="52"/>
      <c r="D140" s="78">
        <f>SUM(D134:D139)</f>
        <v>25449217.32</v>
      </c>
    </row>
    <row r="141" spans="1:4" ht="16.5" thickTop="1" x14ac:dyDescent="0.25">
      <c r="A141" s="46"/>
      <c r="B141" s="47"/>
      <c r="C141" s="46"/>
      <c r="D141" s="47"/>
    </row>
    <row r="142" spans="1:4" x14ac:dyDescent="0.25">
      <c r="A142" s="46"/>
      <c r="B142" s="47"/>
      <c r="C142" s="46"/>
      <c r="D142" s="47"/>
    </row>
    <row r="143" spans="1:4" x14ac:dyDescent="0.25">
      <c r="A143" s="49" t="s">
        <v>115</v>
      </c>
      <c r="B143" s="47"/>
      <c r="C143" s="46"/>
      <c r="D143" s="47"/>
    </row>
    <row r="144" spans="1:4" x14ac:dyDescent="0.25">
      <c r="A144" s="49"/>
      <c r="B144" s="47"/>
      <c r="C144" s="46"/>
      <c r="D144" s="47"/>
    </row>
    <row r="145" spans="1:4" x14ac:dyDescent="0.25">
      <c r="A145" s="103" t="s">
        <v>116</v>
      </c>
      <c r="B145" s="103"/>
      <c r="C145" s="103"/>
      <c r="D145" s="103"/>
    </row>
    <row r="146" spans="1:4" x14ac:dyDescent="0.25">
      <c r="A146" s="73"/>
      <c r="B146" s="74"/>
      <c r="C146" s="73"/>
      <c r="D146" s="74"/>
    </row>
    <row r="147" spans="1:4" x14ac:dyDescent="0.25">
      <c r="A147" s="104" t="s">
        <v>155</v>
      </c>
      <c r="B147" s="104"/>
      <c r="C147" s="104"/>
      <c r="D147" s="104"/>
    </row>
    <row r="148" spans="1:4" x14ac:dyDescent="0.25">
      <c r="A148" s="65"/>
      <c r="B148" s="65"/>
      <c r="C148" s="65"/>
      <c r="D148" s="65"/>
    </row>
    <row r="149" spans="1:4" x14ac:dyDescent="0.25">
      <c r="A149" s="49" t="s">
        <v>115</v>
      </c>
      <c r="B149" s="47"/>
      <c r="C149" s="46"/>
      <c r="D149" s="47"/>
    </row>
    <row r="150" spans="1:4" x14ac:dyDescent="0.25">
      <c r="A150" s="49" t="s">
        <v>117</v>
      </c>
      <c r="B150" s="50">
        <v>2023</v>
      </c>
      <c r="C150" s="50"/>
      <c r="D150" s="50">
        <v>2022</v>
      </c>
    </row>
    <row r="151" spans="1:4" x14ac:dyDescent="0.25">
      <c r="A151" s="46" t="s">
        <v>35</v>
      </c>
      <c r="B151" s="47">
        <v>9450837.6500000004</v>
      </c>
      <c r="C151" s="47"/>
      <c r="D151" s="47">
        <v>9450837.6500000004</v>
      </c>
    </row>
    <row r="152" spans="1:4" x14ac:dyDescent="0.25">
      <c r="A152" s="46" t="s">
        <v>37</v>
      </c>
      <c r="B152" s="47">
        <v>12558248.789999999</v>
      </c>
      <c r="C152" s="47"/>
      <c r="D152" s="47">
        <v>6663886.2199999997</v>
      </c>
    </row>
    <row r="153" spans="1:4" x14ac:dyDescent="0.25">
      <c r="A153" s="46" t="s">
        <v>118</v>
      </c>
      <c r="B153" s="51">
        <v>230711872.28999999</v>
      </c>
      <c r="C153" s="47"/>
      <c r="D153" s="51">
        <v>172580297.31</v>
      </c>
    </row>
    <row r="154" spans="1:4" ht="16.5" thickBot="1" x14ac:dyDescent="0.3">
      <c r="A154" s="49" t="s">
        <v>119</v>
      </c>
      <c r="B154" s="78">
        <f>SUM(B151:B153)</f>
        <v>252720958.72999999</v>
      </c>
      <c r="C154" s="52"/>
      <c r="D154" s="78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1B07-E4DB-47C7-ACC3-1D95F07F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P. Montero De Oleo</cp:lastModifiedBy>
  <cp:revision/>
  <cp:lastPrinted>2023-03-08T20:29:04Z</cp:lastPrinted>
  <dcterms:created xsi:type="dcterms:W3CDTF">1996-11-27T10:00:04Z</dcterms:created>
  <dcterms:modified xsi:type="dcterms:W3CDTF">2023-03-08T20:29:16Z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