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Septiembre 2024/"/>
    </mc:Choice>
  </mc:AlternateContent>
  <xr:revisionPtr revIDLastSave="9" documentId="8_{7072DDE6-3B3E-48EA-96F2-B3D17425BB57}" xr6:coauthVersionLast="47" xr6:coauthVersionMax="47" xr10:uidLastSave="{EB5A0033-9A26-4A71-95E5-B7A4070A3B0D}"/>
  <bookViews>
    <workbookView xWindow="-120" yWindow="-120" windowWidth="29040" windowHeight="15840" xr2:uid="{17D46450-6A2A-4F6A-B8C4-A9F7213731E1}"/>
  </bookViews>
  <sheets>
    <sheet name="Hoja1" sheetId="1" r:id="rId1"/>
  </sheets>
  <externalReferences>
    <externalReference r:id="rId2"/>
  </externalReferences>
  <definedNames>
    <definedName name="_xlnm.Print_Area" localSheetId="0">Hoja1!$A$1:$F$302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0" i="1" l="1"/>
  <c r="D302" i="1" s="1"/>
  <c r="C300" i="1"/>
  <c r="C302" i="1" s="1"/>
  <c r="D287" i="1"/>
  <c r="C287" i="1"/>
  <c r="D271" i="1"/>
  <c r="C258" i="1"/>
  <c r="D258" i="1"/>
  <c r="C246" i="1"/>
  <c r="D246" i="1"/>
  <c r="C237" i="1"/>
  <c r="C239" i="1" s="1"/>
  <c r="C156" i="1"/>
  <c r="D156" i="1"/>
  <c r="C148" i="1"/>
  <c r="C271" i="1"/>
  <c r="D237" i="1"/>
  <c r="D239" i="1" s="1"/>
  <c r="D148" i="1"/>
  <c r="D140" i="1"/>
  <c r="C140" i="1"/>
  <c r="D127" i="1"/>
  <c r="C127" i="1"/>
  <c r="C117" i="1"/>
  <c r="D96" i="1"/>
  <c r="C96" i="1"/>
  <c r="D77" i="1"/>
  <c r="C77" i="1"/>
  <c r="D41" i="1"/>
  <c r="D42" i="1" s="1"/>
  <c r="D44" i="1" s="1"/>
  <c r="C41" i="1"/>
  <c r="C40" i="1"/>
  <c r="C39" i="1"/>
  <c r="C37" i="1"/>
  <c r="D30" i="1"/>
  <c r="D32" i="1" s="1"/>
  <c r="C29" i="1"/>
  <c r="C28" i="1"/>
  <c r="C27" i="1"/>
  <c r="C26" i="1"/>
  <c r="D19" i="1"/>
  <c r="C18" i="1"/>
  <c r="C16" i="1"/>
  <c r="D13" i="1"/>
  <c r="C13" i="1"/>
  <c r="D20" i="1" l="1"/>
  <c r="C19" i="1"/>
  <c r="C20" i="1" s="1"/>
  <c r="C42" i="1"/>
  <c r="C44" i="1" s="1"/>
  <c r="C30" i="1"/>
  <c r="C32" i="1" s="1"/>
  <c r="D45" i="1"/>
  <c r="D48" i="1" l="1"/>
  <c r="C45" i="1"/>
  <c r="C48" i="1" s="1"/>
  <c r="D280" i="1"/>
  <c r="C280" i="1"/>
</calcChain>
</file>

<file path=xl/sharedStrings.xml><?xml version="1.0" encoding="utf-8"?>
<sst xmlns="http://schemas.openxmlformats.org/spreadsheetml/2006/main" count="231" uniqueCount="198">
  <si>
    <t>SUPERINTENDENCIA DE PENSIONES</t>
  </si>
  <si>
    <t>Estado De Situacion Financiera</t>
  </si>
  <si>
    <t>Al 30 de septiembre de 2024 y 2023 (Valores en DOP$)</t>
  </si>
  <si>
    <t>(Valores en DOP$)</t>
  </si>
  <si>
    <t>Activos</t>
  </si>
  <si>
    <t>Activos corrientes</t>
  </si>
  <si>
    <t>Efectivo y equivalente de efectivo (Notas 7)</t>
  </si>
  <si>
    <t>Inversiones a corto plazo (Nota 8)</t>
  </si>
  <si>
    <t>Cuenta por cobrar a corto plazo (Notas 9)</t>
  </si>
  <si>
    <t>Inventarios (Nota 10)</t>
  </si>
  <si>
    <t>Pagos anticipados (Nota 11)</t>
  </si>
  <si>
    <t>Total activos corrientes</t>
  </si>
  <si>
    <t>Activos no corrientes</t>
  </si>
  <si>
    <t>Propiedad, planta y equipo neto (Nota 12)</t>
  </si>
  <si>
    <t>Activos intangibles (Nota 13)</t>
  </si>
  <si>
    <t>Otros Activos No Corrientes  (Nota 14)</t>
  </si>
  <si>
    <t>Total activos no corrientes</t>
  </si>
  <si>
    <t>Total activos</t>
  </si>
  <si>
    <t>Pasivos</t>
  </si>
  <si>
    <t>Pasivos corrientes</t>
  </si>
  <si>
    <t>Sobregiro Bancario  (Nota 15)</t>
  </si>
  <si>
    <t>Cuentas por pagar a corto plazo (Nota 16)</t>
  </si>
  <si>
    <t>Retenciones y acumulaciones por pagar (Nota 17)</t>
  </si>
  <si>
    <t>Provisiones a corto plazo (Nota 18)</t>
  </si>
  <si>
    <t>Otros pasivos corrientes (Nota 19)</t>
  </si>
  <si>
    <t>Total pasivos corrientes</t>
  </si>
  <si>
    <t>Total pasivos</t>
  </si>
  <si>
    <t>Patrimonio</t>
  </si>
  <si>
    <t>Activos Netos/Patrimonio (Notas 20)</t>
  </si>
  <si>
    <t>Capital</t>
  </si>
  <si>
    <t>Resultado Periodos Anteriores</t>
  </si>
  <si>
    <t>Otros Ajustes de Años Anteriores</t>
  </si>
  <si>
    <t>Resultados positivos (ahorro)/negativo (desahorro)</t>
  </si>
  <si>
    <t>Resultados Acumulado</t>
  </si>
  <si>
    <t>Total activos netos/patrimonio</t>
  </si>
  <si>
    <t>Total Pasivo / activos netos/patrimonio</t>
  </si>
  <si>
    <t xml:space="preserve">                      Firma:                                                Firma:                                       Firma:</t>
  </si>
  <si>
    <t xml:space="preserve">    Encargado de Contabilidad                                   Contralora                       Superintendente de Pensiones</t>
  </si>
  <si>
    <t>ESTADOS FINANCIEROS</t>
  </si>
  <si>
    <t>BALANCE GENERAL</t>
  </si>
  <si>
    <t xml:space="preserve">  Pagina 1</t>
  </si>
  <si>
    <t xml:space="preserve">   Johnson M. Moreno Cruz                             Monica  Peña Medina                    Francisco A. Torres                                                     </t>
  </si>
  <si>
    <t>SUPERINTENDENCIA DE PENSIONES
NOTA A LOS ESTADOS FINANCIEROS
 AL 30 DE SEPTIEMBRE 2024 Y 2023
Valores RD$</t>
  </si>
  <si>
    <t xml:space="preserve">BALANCE GENERAL   </t>
  </si>
  <si>
    <t>ACTIVOS</t>
  </si>
  <si>
    <t xml:space="preserve">Nota 7: Disponibilidades Bancarias </t>
  </si>
  <si>
    <t xml:space="preserve">Al 30 de Septiembre  de los años 2024 y 2023, el efectivo disponible en Caja y en las Cuentas Bancarias del Banco de Reservas de la República Dominicana está conformado por las siguientes cuentas: </t>
  </si>
  <si>
    <t>Descripción</t>
  </si>
  <si>
    <t>Caja Chica</t>
  </si>
  <si>
    <t>Cuenta Corriente Regular</t>
  </si>
  <si>
    <t>Cuenta Corriente Operaciones</t>
  </si>
  <si>
    <t>Cuenta Corriente Nómina</t>
  </si>
  <si>
    <t>Cuenta Corriente Inversión JMMB</t>
  </si>
  <si>
    <t>Cuenta Corriente CCRyLI</t>
  </si>
  <si>
    <t>Total Disponible en Caja y Bancos</t>
  </si>
  <si>
    <t>Nota 7.2 Cuentas en Moneda Extranjera</t>
  </si>
  <si>
    <t>Al 30 de Septiembre de los años 2024 y 2023, los valores en moneda extranjera depositados en el Banco  de Reservas de la República Dominicana consisten en:</t>
  </si>
  <si>
    <t>Cuenta de Ahorros en Dólares</t>
  </si>
  <si>
    <t>US$89,043.95/60.25</t>
  </si>
  <si>
    <t>US$17,425.06/56.86</t>
  </si>
  <si>
    <t>RD$25,000,000.00</t>
  </si>
  <si>
    <t>RD$990,788.91</t>
  </si>
  <si>
    <t>Los valores existentes en dólares norteamericanos fueron valuados al tipo de cambio comprador al último día del mes a razón de RD$60.25 y RD$56.86 por cada dólar Estadounidense (US$).</t>
  </si>
  <si>
    <t xml:space="preserve">Nota 7.3 Inversiones Financieras a Corto Plazo </t>
  </si>
  <si>
    <t>Al 30 de Septiembre de los años 2024 y 2023, los saldos de las Inversiones Financieras se componen de:</t>
  </si>
  <si>
    <t>Banco de Reservas</t>
  </si>
  <si>
    <t xml:space="preserve">Jmmb Bank, S.A. </t>
  </si>
  <si>
    <t>Total Disponible en Inversiones</t>
  </si>
  <si>
    <t>Nota 9 Cuentas y Documentos por Cobrar</t>
  </si>
  <si>
    <t>Al 30 de Septiembre de los años 2024 y 2023, este rubro está representado por Cuentas por cobrar funcionarios y empleados,Otras Cuentas por Cobrar y Anticipo Construcción Escuela Previsional y Anticipo a Proveedores</t>
  </si>
  <si>
    <t>Nota 9.1 Cuentas por Cobrar Funcionarios y Empleados</t>
  </si>
  <si>
    <t>Al 30 de Septiembre 2024 esta partida presenta un balance de $25,041.26, mientras que para el mismo periodo del año 2023 no presenta Balance. Esta partida está conformada por lo siguiente:</t>
  </si>
  <si>
    <t>Clemencia García</t>
  </si>
  <si>
    <t xml:space="preserve">Rhoden de León </t>
  </si>
  <si>
    <t>Berioska Sánchez</t>
  </si>
  <si>
    <t>Jenniffer Rubio</t>
  </si>
  <si>
    <t>Federico Valera</t>
  </si>
  <si>
    <t>Monica Peña</t>
  </si>
  <si>
    <t>Juan David Guerrero</t>
  </si>
  <si>
    <t>Carlos Martes</t>
  </si>
  <si>
    <t>Leybi Flores</t>
  </si>
  <si>
    <t>Franki Trinidad</t>
  </si>
  <si>
    <t>Luis E. Suarez</t>
  </si>
  <si>
    <t>Carolina Sánchez</t>
  </si>
  <si>
    <t>Total Cuentas por Cobrar Func. Empl.</t>
  </si>
  <si>
    <t xml:space="preserve"> </t>
  </si>
  <si>
    <t>Nota 9.2 Otras Cuentas por Cobrar</t>
  </si>
  <si>
    <t>Al 30 de Septiembre 2024 esta partida presenta un balance de $239,299.38, mientras que para el mismo periodo del año 2023 esta partida presenta un balance de $415,832.81, este rubro está conformada por lo siguiente:</t>
  </si>
  <si>
    <t>Lina Higuita Ex-Empleada (Saldo Prest. Empl. Feliz)</t>
  </si>
  <si>
    <t>Wilmy rodriguez Ex-Empleado (SaldoPrest. Empl. Feliz)</t>
  </si>
  <si>
    <t xml:space="preserve">Edgar Humberto Velandia </t>
  </si>
  <si>
    <t xml:space="preserve">Dirección General de Impuestos Interno (DGII)  </t>
  </si>
  <si>
    <t xml:space="preserve">Total Otras Cuentas por Cobrar                                               </t>
  </si>
  <si>
    <t>Nota 9.3 Anticipos a Proveedores</t>
  </si>
  <si>
    <t>Consorcio CQ &amp; Asociados</t>
  </si>
  <si>
    <t>Diversidad de Artículos Diversidart, SRL</t>
  </si>
  <si>
    <t>Dominican Risk &amp; Compliance SRL</t>
  </si>
  <si>
    <t>AGEP Soluciones de ingeniería, SRL</t>
  </si>
  <si>
    <t>Angel Daniel Mendoza</t>
  </si>
  <si>
    <t>Educology Hub, SRL</t>
  </si>
  <si>
    <t>Magri Disigns &amp; Architectual Plans, SRL</t>
  </si>
  <si>
    <t>Total Anticipo a Proveedores</t>
  </si>
  <si>
    <t>Inventario de Materiales de Oficina</t>
  </si>
  <si>
    <t>Inventario de Materiales Diversos</t>
  </si>
  <si>
    <t>Total Inventarios de Consumo</t>
  </si>
  <si>
    <t>Seguros Pagados por Adelantado</t>
  </si>
  <si>
    <t>Cuotas Internacionales</t>
  </si>
  <si>
    <t>Total de Gastos Pagados por Adelantados</t>
  </si>
  <si>
    <t>Terreno</t>
  </si>
  <si>
    <t>Equipos Varios</t>
  </si>
  <si>
    <t>Otros Equipos de Transporte</t>
  </si>
  <si>
    <t>Equipos y Aparatos Audiovisuales</t>
  </si>
  <si>
    <t>Equipos de Televisión</t>
  </si>
  <si>
    <t>Centrales y Aparatos Telefónicos</t>
  </si>
  <si>
    <t>Receptoras de Radio</t>
  </si>
  <si>
    <t>Equipos de Comunicación y Señalamiento</t>
  </si>
  <si>
    <t>Programas de Computación</t>
  </si>
  <si>
    <t>Licencias de Cómputos</t>
  </si>
  <si>
    <t>Total Bienes Intangibles</t>
  </si>
  <si>
    <t xml:space="preserve">Menos Deprec. Acum. de Bienes Intangibles  </t>
  </si>
  <si>
    <t>Obras Construcciones y Mejoras en Proceso</t>
  </si>
  <si>
    <t>Obras de Arte</t>
  </si>
  <si>
    <t>PASIVOS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</si>
  <si>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</si>
  <si>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</si>
  <si>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</si>
  <si>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</si>
  <si>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</si>
  <si>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</si>
  <si>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>Servicio por Pagar</t>
  </si>
  <si>
    <t xml:space="preserve">Provisión para Regalia Pascual </t>
  </si>
  <si>
    <t xml:space="preserve">Provisión para Bono Navideño                                                        </t>
  </si>
  <si>
    <t>Provisión para Prestaciones Económicas</t>
  </si>
  <si>
    <t>Fondos de Terceros CCRyLI</t>
  </si>
  <si>
    <t xml:space="preserve">Al 30 de Septiembre de los años 2023 y 2022, el patrimonio se compone de: </t>
  </si>
  <si>
    <t>Resultados de Periodos Anteriores</t>
  </si>
  <si>
    <t>Al 30 de Septiembre de los años 2024 y 2023, este rubro está compuesto como sigue:</t>
  </si>
  <si>
    <t>Nota 10 Inventarios de Consumo</t>
  </si>
  <si>
    <t>Nota 11 Pagos Anticipados</t>
  </si>
  <si>
    <t>Al 30 de Septiembre de los años 2024 y 2023, esta cuenta se compone de:</t>
  </si>
  <si>
    <t>Nota 12: Propiedad, Planta y Equipo Neto</t>
  </si>
  <si>
    <t>Nota 12.1: Terrenos</t>
  </si>
  <si>
    <t>Total</t>
  </si>
  <si>
    <t>Depreciación</t>
  </si>
  <si>
    <t>Total, Terreno</t>
  </si>
  <si>
    <t>Edificaciones Y Componente</t>
  </si>
  <si>
    <t>Total, Edificaciones Y Componente</t>
  </si>
  <si>
    <t>Al 30 de Septiembre de los años 2024 y 2023, los balances de las cuentas de Propiedad, Planta y Equipo consisten en:</t>
  </si>
  <si>
    <t>Nota 12.3: Edificio</t>
  </si>
  <si>
    <t xml:space="preserve">Nota 12.2: Equipos de Transporte y Otros Equipos de Transporte </t>
  </si>
  <si>
    <t>Equipos de Transporte y Otros</t>
  </si>
  <si>
    <t>Equipo de Transporte, Tracción y Elevación</t>
  </si>
  <si>
    <t>Equipo de Tracción</t>
  </si>
  <si>
    <t xml:space="preserve">Total, </t>
  </si>
  <si>
    <t>Total, Equipos de Transporte y Otros</t>
  </si>
  <si>
    <t>Nota 12.4: Mobiliarios y Equipos de Oficinas</t>
  </si>
  <si>
    <t>Mobiliarios y Equipos Oficinas</t>
  </si>
  <si>
    <t>Total, Bienes Intangibles</t>
  </si>
  <si>
    <t>Total, de Mobiliarios y Equipos Oficinas</t>
  </si>
  <si>
    <t>Nota 12.5: Equipos de Cómputos</t>
  </si>
  <si>
    <t>Equipos Cómputos</t>
  </si>
  <si>
    <t>Total, Equipos Cómputos</t>
  </si>
  <si>
    <t xml:space="preserve">Electrodomésticos </t>
  </si>
  <si>
    <t>Equipo Militar y de Seguridad</t>
  </si>
  <si>
    <t>Sist. de Aire Acondicionado, Calefac. y Refrigerac</t>
  </si>
  <si>
    <t>Cámaras Fotográficas y de Video</t>
  </si>
  <si>
    <t>Máquinas-Herramienta</t>
  </si>
  <si>
    <t>Depreciación Programas de Cómputos</t>
  </si>
  <si>
    <t>Total, de Equipos Varios y Repuestos</t>
  </si>
  <si>
    <t>Nota 12.6: Obras, Construcciones y Mejoras en Proceso</t>
  </si>
  <si>
    <t>Obras para Edificaciones no Residenciales</t>
  </si>
  <si>
    <t>Al 30 de Septiembre de los años 2024 y 2023, los Activos intangibles se componen de:</t>
  </si>
  <si>
    <t>Nota 13: Activos Intangibles</t>
  </si>
  <si>
    <t>Nota 14 Activos Fijos no Capitalizados y Otros Activos no Financieros</t>
  </si>
  <si>
    <t>Al 30 de Septiembre  de los años 2024 y 2023, estas partidas presentan los siguientes rubros:</t>
  </si>
  <si>
    <t>Proveedores Locales por Pagar a Corto Plazo</t>
  </si>
  <si>
    <t>Otros Proveedores Director a Pagar a Corto Plazo por Clasificar</t>
  </si>
  <si>
    <t>Total Activos Fijos no Capitalizados y Otros Activos no Financieros</t>
  </si>
  <si>
    <t>Total Activos Intangibles</t>
  </si>
  <si>
    <t>Total Obras, Construcciones y Mejoras en Proceso</t>
  </si>
  <si>
    <t>Nota 12.6: Equipos Varios y Repuestos</t>
  </si>
  <si>
    <t>Nota 16 Cuentas por Pagar a Corto Plazo</t>
  </si>
  <si>
    <t>Total Cuentas por Pagar a Corto Plazo</t>
  </si>
  <si>
    <t>Al 30 de Septiembre de los años 2024 y 2023, el total de Cuentas por Pagar a Corto Plazo se muestra en el siguiente detalle:</t>
  </si>
  <si>
    <t>Al 30 de Septiembre de los años 2024 y 2023, las Retenciones y Acumulaciones por Pagar se muestran en el siguiente detalle:</t>
  </si>
  <si>
    <t>Dependiente Adicional</t>
  </si>
  <si>
    <t>Nota 17 Retenciones y Acumulaciones por Pagar</t>
  </si>
  <si>
    <t>Nota 18 Provisiones a Corto Plazo</t>
  </si>
  <si>
    <t xml:space="preserve">Nota 19 Otros Pasivos Corrientes </t>
  </si>
  <si>
    <t>Al 30 de Septiembre de los años 2024 y 2023, las Provisiones a Corto Plazo se componen de:</t>
  </si>
  <si>
    <t>Al 30 de Septiembre de los años 2024 y 2023, los Otros Pasivos Corrientes se componen de:</t>
  </si>
  <si>
    <t xml:space="preserve">Total de Provisiones a Corto Plazo </t>
  </si>
  <si>
    <t>Total de Otros Pasivos Corrientes</t>
  </si>
  <si>
    <t>Nota 20 Activos Netos / Patrimonio</t>
  </si>
  <si>
    <t>Total Cuenta Patrimonio</t>
  </si>
  <si>
    <t>Otros Ajustes de años anteriores</t>
  </si>
  <si>
    <t>Resultados Periodos Anteriores</t>
  </si>
  <si>
    <t>Al 30 de Septiembre  2024 esta partida  presenta un balance de RD$1,606,193.42 , mientras que para el mismo periodo del año 2022 este rubropresenta un balance de RD$3,211,688.45, esta partida está conformada por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</si>
</sst>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0_ ;\(#,##0.00\)"/>
    <numFmt numFmtId="166" formatCode="#,##0.00_ ;\-#,##0.00\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badi"/>
      <family val="2"/>
    </font>
    <font>
      <b/>
      <sz val="16"/>
      <color rgb="FF231F20"/>
      <name val="Abadi"/>
      <family val="2"/>
    </font>
    <font>
      <b/>
      <sz val="10"/>
      <color rgb="FF231F20"/>
      <name val="Abadi"/>
      <family val="2"/>
    </font>
    <font>
      <b/>
      <sz val="14"/>
      <color rgb="FF231F20"/>
      <name val="Abadi"/>
      <family val="2"/>
    </font>
    <font>
      <sz val="11"/>
      <color theme="1"/>
      <name val="Abadi"/>
      <family val="2"/>
    </font>
    <font>
      <sz val="12"/>
      <color theme="1"/>
      <name val="Abadi"/>
      <family val="2"/>
    </font>
    <font>
      <b/>
      <sz val="12"/>
      <color rgb="FF231F20"/>
      <name val="Abadi"/>
      <family val="2"/>
    </font>
    <font>
      <b/>
      <u/>
      <sz val="12"/>
      <color rgb="FF231F20"/>
      <name val="Abadi"/>
      <family val="2"/>
    </font>
    <font>
      <sz val="12"/>
      <color rgb="FF231F20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i/>
      <sz val="12"/>
      <color theme="1"/>
      <name val="Abadi"/>
      <family val="2"/>
    </font>
    <font>
      <sz val="11"/>
      <color indexed="11"/>
      <name val="Calibri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1"/>
      <name val="Abadi"/>
      <family val="2"/>
    </font>
    <font>
      <sz val="11"/>
      <name val="Abadi"/>
      <family val="2"/>
    </font>
    <font>
      <b/>
      <i/>
      <sz val="11"/>
      <name val="Abadi"/>
      <family val="2"/>
    </font>
    <font>
      <b/>
      <i/>
      <sz val="11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>
      <alignment vertical="top"/>
    </xf>
    <xf numFmtId="3" fontId="14" fillId="0" borderId="0">
      <alignment vertical="top"/>
    </xf>
  </cellStyleXfs>
  <cellXfs count="10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3" fontId="7" fillId="0" borderId="0" xfId="1" applyFont="1"/>
    <xf numFmtId="164" fontId="10" fillId="0" borderId="0" xfId="0" applyNumberFormat="1" applyFont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left" vertical="center"/>
    </xf>
    <xf numFmtId="164" fontId="7" fillId="0" borderId="0" xfId="0" applyNumberFormat="1" applyFont="1"/>
    <xf numFmtId="164" fontId="10" fillId="0" borderId="2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43" fontId="8" fillId="0" borderId="0" xfId="1" applyFont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43" fontId="7" fillId="0" borderId="0" xfId="1" applyFont="1" applyBorder="1"/>
    <xf numFmtId="165" fontId="7" fillId="0" borderId="0" xfId="0" applyNumberFormat="1" applyFont="1" applyAlignment="1">
      <alignment horizontal="right" vertical="center"/>
    </xf>
    <xf numFmtId="43" fontId="7" fillId="0" borderId="1" xfId="1" applyFont="1" applyBorder="1"/>
    <xf numFmtId="164" fontId="10" fillId="0" borderId="1" xfId="0" applyNumberFormat="1" applyFont="1" applyBorder="1" applyAlignment="1">
      <alignment horizontal="right"/>
    </xf>
    <xf numFmtId="43" fontId="11" fillId="0" borderId="0" xfId="1" applyFont="1" applyBorder="1"/>
    <xf numFmtId="164" fontId="8" fillId="0" borderId="0" xfId="0" applyNumberFormat="1" applyFont="1" applyAlignment="1">
      <alignment horizontal="right"/>
    </xf>
    <xf numFmtId="164" fontId="11" fillId="0" borderId="3" xfId="0" applyNumberFormat="1" applyFont="1" applyBorder="1" applyAlignment="1">
      <alignment vertical="center"/>
    </xf>
    <xf numFmtId="164" fontId="1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5" fillId="0" borderId="0" xfId="2" applyFont="1" applyAlignment="1"/>
    <xf numFmtId="0" fontId="16" fillId="0" borderId="0" xfId="2" applyFont="1" applyAlignment="1"/>
    <xf numFmtId="4" fontId="0" fillId="0" borderId="0" xfId="0" applyNumberFormat="1"/>
    <xf numFmtId="0" fontId="18" fillId="0" borderId="0" xfId="0" applyFont="1"/>
    <xf numFmtId="0" fontId="18" fillId="3" borderId="0" xfId="0" applyFont="1" applyFill="1"/>
    <xf numFmtId="4" fontId="18" fillId="3" borderId="0" xfId="0" applyNumberFormat="1" applyFont="1" applyFill="1"/>
    <xf numFmtId="4" fontId="18" fillId="0" borderId="0" xfId="0" applyNumberFormat="1" applyFont="1"/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left" wrapText="1"/>
    </xf>
    <xf numFmtId="0" fontId="17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right"/>
    </xf>
    <xf numFmtId="0" fontId="18" fillId="3" borderId="8" xfId="0" applyFont="1" applyFill="1" applyBorder="1"/>
    <xf numFmtId="4" fontId="18" fillId="3" borderId="8" xfId="0" applyNumberFormat="1" applyFont="1" applyFill="1" applyBorder="1"/>
    <xf numFmtId="4" fontId="17" fillId="3" borderId="8" xfId="0" applyNumberFormat="1" applyFont="1" applyFill="1" applyBorder="1"/>
    <xf numFmtId="4" fontId="18" fillId="3" borderId="2" xfId="1" applyNumberFormat="1" applyFont="1" applyFill="1" applyBorder="1" applyAlignment="1">
      <alignment horizontal="right"/>
    </xf>
    <xf numFmtId="4" fontId="17" fillId="0" borderId="9" xfId="1" applyNumberFormat="1" applyFont="1" applyBorder="1" applyAlignment="1">
      <alignment horizontal="center"/>
    </xf>
    <xf numFmtId="4" fontId="17" fillId="0" borderId="9" xfId="1" applyNumberFormat="1" applyFont="1" applyBorder="1" applyAlignment="1">
      <alignment horizontal="right"/>
    </xf>
    <xf numFmtId="4" fontId="18" fillId="3" borderId="0" xfId="1" applyNumberFormat="1" applyFont="1" applyFill="1"/>
    <xf numFmtId="43" fontId="18" fillId="3" borderId="0" xfId="1" applyFont="1" applyFill="1"/>
    <xf numFmtId="4" fontId="18" fillId="0" borderId="0" xfId="1" applyNumberFormat="1" applyFont="1"/>
    <xf numFmtId="0" fontId="18" fillId="3" borderId="0" xfId="0" applyFont="1" applyFill="1" applyAlignment="1">
      <alignment horizontal="left"/>
    </xf>
    <xf numFmtId="0" fontId="17" fillId="3" borderId="8" xfId="0" applyFont="1" applyFill="1" applyBorder="1"/>
    <xf numFmtId="0" fontId="17" fillId="3" borderId="8" xfId="0" applyFont="1" applyFill="1" applyBorder="1" applyAlignment="1">
      <alignment horizontal="center"/>
    </xf>
    <xf numFmtId="4" fontId="18" fillId="3" borderId="8" xfId="1" applyNumberFormat="1" applyFont="1" applyFill="1" applyBorder="1"/>
    <xf numFmtId="4" fontId="17" fillId="3" borderId="8" xfId="1" applyNumberFormat="1" applyFont="1" applyFill="1" applyBorder="1"/>
    <xf numFmtId="0" fontId="19" fillId="0" borderId="8" xfId="0" applyFont="1" applyBorder="1" applyAlignment="1">
      <alignment horizontal="justify" vertical="center"/>
    </xf>
    <xf numFmtId="0" fontId="17" fillId="3" borderId="8" xfId="0" applyFont="1" applyFill="1" applyBorder="1" applyAlignment="1">
      <alignment horizontal="right" wrapText="1"/>
    </xf>
    <xf numFmtId="0" fontId="18" fillId="3" borderId="8" xfId="0" applyFont="1" applyFill="1" applyBorder="1" applyAlignment="1">
      <alignment horizontal="left" wrapText="1"/>
    </xf>
    <xf numFmtId="0" fontId="17" fillId="3" borderId="8" xfId="0" applyFont="1" applyFill="1" applyBorder="1" applyAlignment="1">
      <alignment horizontal="left" wrapText="1"/>
    </xf>
    <xf numFmtId="4" fontId="17" fillId="0" borderId="8" xfId="1" applyNumberFormat="1" applyFont="1" applyBorder="1"/>
    <xf numFmtId="4" fontId="17" fillId="0" borderId="0" xfId="1" applyNumberFormat="1" applyFont="1" applyBorder="1"/>
    <xf numFmtId="0" fontId="20" fillId="0" borderId="8" xfId="0" applyFont="1" applyBorder="1" applyAlignment="1">
      <alignment horizontal="justify" vertical="center"/>
    </xf>
    <xf numFmtId="0" fontId="18" fillId="3" borderId="0" xfId="0" applyFont="1" applyFill="1" applyAlignment="1">
      <alignment horizontal="right"/>
    </xf>
    <xf numFmtId="4" fontId="17" fillId="3" borderId="0" xfId="0" applyNumberFormat="1" applyFont="1" applyFill="1"/>
    <xf numFmtId="0" fontId="17" fillId="0" borderId="8" xfId="0" applyFont="1" applyBorder="1" applyAlignment="1">
      <alignment horizontal="right"/>
    </xf>
    <xf numFmtId="0" fontId="17" fillId="3" borderId="0" xfId="0" applyFont="1" applyFill="1" applyAlignment="1">
      <alignment horizontal="right"/>
    </xf>
    <xf numFmtId="4" fontId="18" fillId="3" borderId="8" xfId="0" applyNumberFormat="1" applyFont="1" applyFill="1" applyBorder="1" applyAlignment="1">
      <alignment horizontal="right"/>
    </xf>
    <xf numFmtId="4" fontId="18" fillId="0" borderId="8" xfId="1" applyNumberFormat="1" applyFont="1" applyBorder="1"/>
    <xf numFmtId="4" fontId="17" fillId="0" borderId="0" xfId="1" applyNumberFormat="1" applyFont="1"/>
    <xf numFmtId="166" fontId="18" fillId="3" borderId="0" xfId="1" applyNumberFormat="1" applyFont="1" applyFill="1"/>
    <xf numFmtId="166" fontId="17" fillId="3" borderId="0" xfId="1" applyNumberFormat="1" applyFont="1" applyFill="1"/>
    <xf numFmtId="0" fontId="17" fillId="0" borderId="0" xfId="0" applyFont="1" applyAlignment="1">
      <alignment horizontal="right"/>
    </xf>
    <xf numFmtId="39" fontId="18" fillId="3" borderId="8" xfId="1" applyNumberFormat="1" applyFont="1" applyFill="1" applyBorder="1"/>
    <xf numFmtId="4" fontId="17" fillId="0" borderId="0" xfId="0" applyNumberFormat="1" applyFont="1"/>
    <xf numFmtId="43" fontId="18" fillId="0" borderId="0" xfId="0" applyNumberFormat="1" applyFont="1"/>
    <xf numFmtId="4" fontId="17" fillId="3" borderId="0" xfId="0" applyNumberFormat="1" applyFont="1" applyFill="1" applyAlignment="1">
      <alignment horizontal="left"/>
    </xf>
    <xf numFmtId="4" fontId="17" fillId="0" borderId="0" xfId="0" applyNumberFormat="1" applyFont="1" applyAlignment="1">
      <alignment horizontal="left"/>
    </xf>
    <xf numFmtId="43" fontId="18" fillId="0" borderId="8" xfId="0" applyNumberFormat="1" applyFont="1" applyBorder="1"/>
    <xf numFmtId="0" fontId="17" fillId="3" borderId="8" xfId="0" applyFont="1" applyFill="1" applyBorder="1" applyAlignment="1">
      <alignment wrapText="1"/>
    </xf>
    <xf numFmtId="4" fontId="17" fillId="0" borderId="8" xfId="0" applyNumberFormat="1" applyFont="1" applyBorder="1"/>
    <xf numFmtId="0" fontId="18" fillId="0" borderId="0" xfId="0" applyFont="1" applyAlignment="1">
      <alignment horizontal="left"/>
    </xf>
    <xf numFmtId="4" fontId="18" fillId="3" borderId="0" xfId="0" applyNumberFormat="1" applyFont="1" applyFill="1" applyAlignment="1">
      <alignment horizontal="right"/>
    </xf>
    <xf numFmtId="0" fontId="18" fillId="3" borderId="8" xfId="0" applyFont="1" applyFill="1" applyBorder="1" applyAlignment="1">
      <alignment wrapText="1"/>
    </xf>
    <xf numFmtId="4" fontId="18" fillId="0" borderId="8" xfId="0" applyNumberFormat="1" applyFont="1" applyBorder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left" vertical="center" wrapText="1"/>
    </xf>
    <xf numFmtId="0" fontId="13" fillId="0" borderId="1" xfId="0" applyFont="1" applyBorder="1" applyAlignment="1">
      <alignment horizontal="justify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wrapText="1"/>
    </xf>
    <xf numFmtId="0" fontId="17" fillId="2" borderId="7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justify"/>
    </xf>
  </cellXfs>
  <cellStyles count="4">
    <cellStyle name="Millares" xfId="1" builtinId="3"/>
    <cellStyle name="Millares 2" xfId="3" xr:uid="{749C49BA-1522-4A3C-9BC6-99959C9B852F}"/>
    <cellStyle name="Normal" xfId="0" builtinId="0"/>
    <cellStyle name="Normal 2" xfId="2" xr:uid="{64E3FF1F-6D56-4B4C-848C-CEFBAD26F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123825</xdr:rowOff>
    </xdr:from>
    <xdr:ext cx="1609725" cy="657225"/>
    <xdr:pic>
      <xdr:nvPicPr>
        <xdr:cNvPr id="2" name="Graphic 30">
          <a:extLst>
            <a:ext uri="{FF2B5EF4-FFF2-40B4-BE49-F238E27FC236}">
              <a16:creationId xmlns:a16="http://schemas.microsoft.com/office/drawing/2014/main" id="{1CE118D7-E749-4127-A5AC-72F662889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2382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295275</xdr:colOff>
      <xdr:row>61</xdr:row>
      <xdr:rowOff>161925</xdr:rowOff>
    </xdr:from>
    <xdr:ext cx="1609725" cy="657225"/>
    <xdr:pic>
      <xdr:nvPicPr>
        <xdr:cNvPr id="3" name="Graphic 30">
          <a:extLst>
            <a:ext uri="{FF2B5EF4-FFF2-40B4-BE49-F238E27FC236}">
              <a16:creationId xmlns:a16="http://schemas.microsoft.com/office/drawing/2014/main" id="{A00A13E4-0F8F-452A-8013-EBEA117D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2525375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montero\Downloads\Estado%20Financieros%20Septiembre%202024_2023%20SIPEN.xlsx" TargetMode="External"/><Relationship Id="rId1" Type="http://schemas.openxmlformats.org/officeDocument/2006/relationships/externalLinkPath" Target="/Users/pmontero/Downloads/Estado%20Financieros%20Septiembre%202024_2023%20SIP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Situacion Financiera"/>
      <sheetName val="Estado Rendimiento Financiero"/>
      <sheetName val="Estado Cambio Activo Neto Patri"/>
      <sheetName val="Estado Flujos Efectivo"/>
      <sheetName val="Conciliacion Flujo Efectivo"/>
      <sheetName val="Hoja de trabajo (2)"/>
      <sheetName val="Bce Comprobacion (2)"/>
      <sheetName val="Bce Comprobacion"/>
      <sheetName val="Estado Situacion"/>
      <sheetName val="Estado Desempeno"/>
      <sheetName val="Report (2)"/>
      <sheetName val="Detalle1"/>
      <sheetName val="Hoja1"/>
      <sheetName val="Estado de Situación"/>
      <sheetName val="Estado de Rendimiento"/>
      <sheetName val="Balance de Comprobación"/>
    </sheetNames>
    <sheetDataSet>
      <sheetData sheetId="0"/>
      <sheetData sheetId="1">
        <row r="28">
          <cell r="D28">
            <v>63549449.550000042</v>
          </cell>
          <cell r="F28">
            <v>18014886.210000046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7">
          <cell r="F37">
            <v>2597092.9700000002</v>
          </cell>
        </row>
      </sheetData>
      <sheetData sheetId="11"/>
      <sheetData sheetId="12"/>
      <sheetData sheetId="13">
        <row r="18">
          <cell r="C18">
            <v>151140962</v>
          </cell>
        </row>
        <row r="28">
          <cell r="C28">
            <v>4138560.6600000006</v>
          </cell>
        </row>
        <row r="29">
          <cell r="C29">
            <v>4063727.7699999986</v>
          </cell>
        </row>
        <row r="30">
          <cell r="C30">
            <v>682787.5</v>
          </cell>
        </row>
        <row r="31">
          <cell r="C31">
            <v>42021755.640000001</v>
          </cell>
        </row>
        <row r="39">
          <cell r="C39">
            <v>9450837.6500000004</v>
          </cell>
        </row>
        <row r="40">
          <cell r="C40">
            <v>219290063.44</v>
          </cell>
        </row>
        <row r="41">
          <cell r="C41">
            <v>-24282107.960000001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4529-B33B-47B3-8350-80FAB0A88A14}">
  <dimension ref="A1:L302"/>
  <sheetViews>
    <sheetView tabSelected="1" topLeftCell="A272" zoomScaleNormal="100" workbookViewId="0">
      <selection activeCell="F135" sqref="F135"/>
    </sheetView>
  </sheetViews>
  <sheetFormatPr baseColWidth="10" defaultRowHeight="15" x14ac:dyDescent="0.25"/>
  <cols>
    <col min="1" max="1" width="4.42578125" customWidth="1"/>
    <col min="2" max="2" width="52.7109375" bestFit="1" customWidth="1"/>
    <col min="3" max="3" width="22.7109375" bestFit="1" customWidth="1"/>
    <col min="4" max="4" width="24.85546875" customWidth="1"/>
    <col min="5" max="5" width="14.5703125" customWidth="1"/>
    <col min="11" max="12" width="13.7109375" bestFit="1" customWidth="1"/>
  </cols>
  <sheetData>
    <row r="1" spans="1:5" ht="20.25" x14ac:dyDescent="0.3">
      <c r="A1" s="96" t="s">
        <v>0</v>
      </c>
      <c r="B1" s="96"/>
      <c r="C1" s="96"/>
      <c r="D1" s="96"/>
      <c r="E1" s="96"/>
    </row>
    <row r="2" spans="1:5" ht="20.25" x14ac:dyDescent="0.25">
      <c r="A2" s="97" t="s">
        <v>1</v>
      </c>
      <c r="B2" s="97"/>
      <c r="C2" s="97"/>
      <c r="D2" s="97"/>
      <c r="E2" s="97"/>
    </row>
    <row r="3" spans="1:5" x14ac:dyDescent="0.25">
      <c r="A3" s="98" t="s">
        <v>2</v>
      </c>
      <c r="B3" s="98"/>
      <c r="C3" s="98"/>
      <c r="D3" s="98"/>
      <c r="E3" s="98"/>
    </row>
    <row r="4" spans="1:5" ht="18.75" x14ac:dyDescent="0.25">
      <c r="A4" s="99" t="s">
        <v>3</v>
      </c>
      <c r="B4" s="99"/>
      <c r="C4" s="99"/>
      <c r="D4" s="99"/>
      <c r="E4" s="99"/>
    </row>
    <row r="5" spans="1:5" ht="16.5" thickBot="1" x14ac:dyDescent="0.3">
      <c r="A5" s="1"/>
      <c r="B5" s="3" t="s">
        <v>4</v>
      </c>
      <c r="C5" s="4">
        <v>2024</v>
      </c>
      <c r="D5" s="4">
        <v>2023</v>
      </c>
      <c r="E5" s="1"/>
    </row>
    <row r="6" spans="1:5" ht="15.75" x14ac:dyDescent="0.25">
      <c r="A6" s="1"/>
      <c r="B6" s="5"/>
      <c r="C6" s="2"/>
      <c r="D6" s="2"/>
      <c r="E6" s="1"/>
    </row>
    <row r="7" spans="1:5" ht="15.75" x14ac:dyDescent="0.25">
      <c r="A7" s="1"/>
      <c r="B7" s="6" t="s">
        <v>5</v>
      </c>
      <c r="C7" s="2"/>
      <c r="D7" s="2"/>
      <c r="E7" s="1"/>
    </row>
    <row r="8" spans="1:5" ht="15.75" x14ac:dyDescent="0.25">
      <c r="A8" s="1"/>
      <c r="B8" s="7" t="s">
        <v>6</v>
      </c>
      <c r="C8" s="8">
        <v>147789768.27000001</v>
      </c>
      <c r="D8" s="9">
        <v>137206524.75</v>
      </c>
      <c r="E8" s="1"/>
    </row>
    <row r="9" spans="1:5" ht="15.75" x14ac:dyDescent="0.25">
      <c r="A9" s="1"/>
      <c r="B9" s="7" t="s">
        <v>7</v>
      </c>
      <c r="C9" s="9">
        <v>10601186.859999999</v>
      </c>
      <c r="D9" s="9">
        <v>0</v>
      </c>
      <c r="E9" s="1"/>
    </row>
    <row r="10" spans="1:5" ht="15.75" x14ac:dyDescent="0.25">
      <c r="A10" s="1"/>
      <c r="B10" s="7" t="s">
        <v>8</v>
      </c>
      <c r="C10" s="8">
        <v>1870534.06</v>
      </c>
      <c r="D10" s="9">
        <v>3627521.26</v>
      </c>
      <c r="E10" s="1"/>
    </row>
    <row r="11" spans="1:5" ht="15.75" x14ac:dyDescent="0.25">
      <c r="A11" s="1"/>
      <c r="B11" s="7" t="s">
        <v>9</v>
      </c>
      <c r="C11" s="8">
        <v>1639067.37</v>
      </c>
      <c r="D11" s="9">
        <v>719005.81</v>
      </c>
      <c r="E11" s="1"/>
    </row>
    <row r="12" spans="1:5" ht="16.5" thickBot="1" x14ac:dyDescent="0.3">
      <c r="A12" s="1"/>
      <c r="B12" s="7" t="s">
        <v>10</v>
      </c>
      <c r="C12" s="10">
        <v>993753.98</v>
      </c>
      <c r="D12" s="10">
        <v>2556192.73</v>
      </c>
      <c r="E12" s="1"/>
    </row>
    <row r="13" spans="1:5" ht="15.75" x14ac:dyDescent="0.25">
      <c r="A13" s="1"/>
      <c r="B13" s="5" t="s">
        <v>11</v>
      </c>
      <c r="C13" s="11">
        <f>SUM(C8:C12)</f>
        <v>162894310.53999999</v>
      </c>
      <c r="D13" s="11">
        <f>SUM(D8:D12)</f>
        <v>144109244.54999998</v>
      </c>
      <c r="E13" s="1"/>
    </row>
    <row r="14" spans="1:5" ht="15.75" x14ac:dyDescent="0.25">
      <c r="A14" s="1"/>
      <c r="B14" s="5"/>
      <c r="C14" s="11"/>
      <c r="D14" s="11"/>
      <c r="E14" s="1"/>
    </row>
    <row r="15" spans="1:5" ht="15.75" x14ac:dyDescent="0.25">
      <c r="A15" s="1"/>
      <c r="B15" s="6" t="s">
        <v>12</v>
      </c>
      <c r="C15" s="12"/>
      <c r="D15" s="12"/>
      <c r="E15" s="1"/>
    </row>
    <row r="16" spans="1:5" ht="15.75" x14ac:dyDescent="0.25">
      <c r="A16" s="1"/>
      <c r="B16" s="7" t="s">
        <v>13</v>
      </c>
      <c r="C16" s="13">
        <f>+'[1]Estado de Situación'!C18</f>
        <v>151140962</v>
      </c>
      <c r="D16" s="9">
        <v>123840139.75</v>
      </c>
      <c r="E16" s="1"/>
    </row>
    <row r="17" spans="1:5" ht="15.75" x14ac:dyDescent="0.25">
      <c r="A17" s="1"/>
      <c r="B17" s="7" t="s">
        <v>14</v>
      </c>
      <c r="C17" s="9">
        <v>2282708.7400000002</v>
      </c>
      <c r="D17" s="9">
        <v>2282708.7599999998</v>
      </c>
      <c r="E17" s="1"/>
    </row>
    <row r="18" spans="1:5" ht="15.75" x14ac:dyDescent="0.25">
      <c r="A18" s="1"/>
      <c r="B18" s="7" t="s">
        <v>15</v>
      </c>
      <c r="C18" s="14">
        <f>+'[1]Report (2)'!F37</f>
        <v>2597092.9700000002</v>
      </c>
      <c r="D18" s="14">
        <v>2567602.9700000002</v>
      </c>
      <c r="E18" s="1"/>
    </row>
    <row r="19" spans="1:5" ht="16.5" thickBot="1" x14ac:dyDescent="0.3">
      <c r="A19" s="1"/>
      <c r="B19" s="5" t="s">
        <v>16</v>
      </c>
      <c r="C19" s="15">
        <f>SUM(C16:C18)</f>
        <v>156020763.71000001</v>
      </c>
      <c r="D19" s="15">
        <f>SUM(D16:D18)</f>
        <v>128690451.48</v>
      </c>
      <c r="E19" s="1"/>
    </row>
    <row r="20" spans="1:5" ht="16.5" thickBot="1" x14ac:dyDescent="0.3">
      <c r="A20" s="1"/>
      <c r="B20" s="5" t="s">
        <v>17</v>
      </c>
      <c r="C20" s="16">
        <f>SUM(C13,C19)</f>
        <v>318915074.25</v>
      </c>
      <c r="D20" s="16">
        <f>SUM(D13,D19)</f>
        <v>272799696.02999997</v>
      </c>
      <c r="E20" s="1"/>
    </row>
    <row r="21" spans="1:5" ht="16.5" thickTop="1" x14ac:dyDescent="0.25">
      <c r="A21" s="1"/>
      <c r="B21" s="5"/>
      <c r="C21" s="17"/>
      <c r="D21" s="11"/>
      <c r="E21" s="1"/>
    </row>
    <row r="22" spans="1:5" ht="16.5" thickBot="1" x14ac:dyDescent="0.3">
      <c r="A22" s="1"/>
      <c r="B22" s="3" t="s">
        <v>18</v>
      </c>
      <c r="C22" s="3"/>
      <c r="D22" s="3"/>
      <c r="E22" s="1"/>
    </row>
    <row r="23" spans="1:5" ht="15.75" x14ac:dyDescent="0.25">
      <c r="A23" s="1"/>
      <c r="B23" s="5"/>
      <c r="C23" s="12"/>
      <c r="D23" s="12"/>
      <c r="E23" s="1"/>
    </row>
    <row r="24" spans="1:5" ht="15.75" x14ac:dyDescent="0.25">
      <c r="A24" s="1"/>
      <c r="B24" s="6" t="s">
        <v>19</v>
      </c>
      <c r="C24" s="9"/>
      <c r="D24" s="9"/>
      <c r="E24" s="1"/>
    </row>
    <row r="25" spans="1:5" ht="15.75" x14ac:dyDescent="0.25">
      <c r="A25" s="1"/>
      <c r="B25" s="7" t="s">
        <v>20</v>
      </c>
      <c r="C25" s="9">
        <v>0</v>
      </c>
      <c r="D25" s="9">
        <v>0</v>
      </c>
      <c r="E25" s="1"/>
    </row>
    <row r="26" spans="1:5" ht="15.75" x14ac:dyDescent="0.25">
      <c r="A26" s="1"/>
      <c r="B26" s="7" t="s">
        <v>21</v>
      </c>
      <c r="C26" s="8">
        <f>+'[1]Estado de Situación'!C28</f>
        <v>4138560.6600000006</v>
      </c>
      <c r="D26" s="18">
        <v>9239706.25</v>
      </c>
      <c r="E26" s="1"/>
    </row>
    <row r="27" spans="1:5" ht="15.75" x14ac:dyDescent="0.25">
      <c r="A27" s="1"/>
      <c r="B27" s="7" t="s">
        <v>22</v>
      </c>
      <c r="C27" s="8">
        <f>+'[1]Estado de Situación'!C29</f>
        <v>4063727.7699999986</v>
      </c>
      <c r="D27" s="18">
        <v>4336440.54</v>
      </c>
      <c r="E27" s="1"/>
    </row>
    <row r="28" spans="1:5" ht="15.75" x14ac:dyDescent="0.25">
      <c r="A28" s="1"/>
      <c r="B28" s="7" t="s">
        <v>23</v>
      </c>
      <c r="C28" s="9">
        <f>+'[1]Estado de Situación'!C30</f>
        <v>682787.5</v>
      </c>
      <c r="D28" s="9">
        <v>38337636.119999997</v>
      </c>
      <c r="E28" s="1"/>
    </row>
    <row r="29" spans="1:5" ht="15.75" x14ac:dyDescent="0.25">
      <c r="A29" s="1"/>
      <c r="B29" s="7" t="s">
        <v>24</v>
      </c>
      <c r="C29" s="9">
        <f>+'[1]Estado de Situación'!C31</f>
        <v>42021755.640000001</v>
      </c>
      <c r="D29" s="19"/>
      <c r="E29" s="1"/>
    </row>
    <row r="30" spans="1:5" ht="16.5" thickBot="1" x14ac:dyDescent="0.3">
      <c r="A30" s="1"/>
      <c r="B30" s="5" t="s">
        <v>25</v>
      </c>
      <c r="C30" s="20">
        <f>SUM(C25:C29)</f>
        <v>50906831.57</v>
      </c>
      <c r="D30" s="20">
        <f>SUM(D26:D29)</f>
        <v>51913782.909999996</v>
      </c>
      <c r="E30" s="1"/>
    </row>
    <row r="31" spans="1:5" ht="15.75" x14ac:dyDescent="0.25">
      <c r="A31" s="1"/>
      <c r="B31" s="5"/>
      <c r="C31" s="11"/>
      <c r="D31" s="11"/>
      <c r="E31" s="1"/>
    </row>
    <row r="32" spans="1:5" ht="15.75" x14ac:dyDescent="0.25">
      <c r="A32" s="1"/>
      <c r="B32" s="5" t="s">
        <v>26</v>
      </c>
      <c r="C32" s="21">
        <f>SUM(C30)</f>
        <v>50906831.57</v>
      </c>
      <c r="D32" s="21">
        <f>SUM(D30)</f>
        <v>51913782.909999996</v>
      </c>
      <c r="E32" s="1"/>
    </row>
    <row r="33" spans="1:5" ht="15.75" x14ac:dyDescent="0.25">
      <c r="A33" s="1"/>
      <c r="B33" s="5"/>
      <c r="C33" s="11"/>
      <c r="D33" s="11"/>
      <c r="E33" s="1"/>
    </row>
    <row r="34" spans="1:5" ht="16.5" thickBot="1" x14ac:dyDescent="0.3">
      <c r="A34" s="1"/>
      <c r="B34" s="3" t="s">
        <v>27</v>
      </c>
      <c r="C34" s="3"/>
      <c r="D34" s="3"/>
      <c r="E34" s="1"/>
    </row>
    <row r="35" spans="1:5" ht="15.75" x14ac:dyDescent="0.25">
      <c r="A35" s="1"/>
      <c r="B35" s="5"/>
      <c r="C35" s="11"/>
      <c r="D35" s="11"/>
      <c r="E35" s="1"/>
    </row>
    <row r="36" spans="1:5" ht="15.75" x14ac:dyDescent="0.25">
      <c r="A36" s="1"/>
      <c r="B36" s="6" t="s">
        <v>28</v>
      </c>
      <c r="C36" s="12"/>
      <c r="D36" s="12"/>
      <c r="E36" s="1"/>
    </row>
    <row r="37" spans="1:5" ht="15.75" x14ac:dyDescent="0.25">
      <c r="A37" s="1"/>
      <c r="B37" s="7" t="s">
        <v>29</v>
      </c>
      <c r="C37" s="8">
        <f>+'[1]Estado de Situación'!C39</f>
        <v>9450837.6500000004</v>
      </c>
      <c r="D37" s="9">
        <v>9450837.6500000004</v>
      </c>
      <c r="E37" s="1"/>
    </row>
    <row r="38" spans="1:5" ht="15.75" x14ac:dyDescent="0.25">
      <c r="A38" s="1"/>
      <c r="B38" s="7"/>
      <c r="C38" s="8"/>
      <c r="D38" s="9"/>
      <c r="E38" s="1"/>
    </row>
    <row r="39" spans="1:5" ht="15.75" x14ac:dyDescent="0.25">
      <c r="A39" s="1"/>
      <c r="B39" s="7" t="s">
        <v>30</v>
      </c>
      <c r="C39" s="22">
        <f>+'[1]Estado de Situación'!C40</f>
        <v>219290063.44</v>
      </c>
      <c r="D39" s="9">
        <v>216674361.28999999</v>
      </c>
      <c r="E39" s="1"/>
    </row>
    <row r="40" spans="1:5" ht="15.75" x14ac:dyDescent="0.25">
      <c r="A40" s="1"/>
      <c r="B40" s="7" t="s">
        <v>31</v>
      </c>
      <c r="C40" s="23">
        <f>+'[1]Estado de Situación'!C41</f>
        <v>-24282107.960000001</v>
      </c>
      <c r="D40" s="23">
        <v>-23254172.030000001</v>
      </c>
      <c r="E40" s="1"/>
    </row>
    <row r="41" spans="1:5" ht="16.5" thickBot="1" x14ac:dyDescent="0.3">
      <c r="A41" s="1"/>
      <c r="B41" s="7" t="s">
        <v>32</v>
      </c>
      <c r="C41" s="24">
        <f>+'[1]Estado Rendimiento Financiero'!D28</f>
        <v>63549449.550000042</v>
      </c>
      <c r="D41" s="25">
        <f>+'[1]Estado Rendimiento Financiero'!F28</f>
        <v>18014886.210000046</v>
      </c>
      <c r="E41" s="1"/>
    </row>
    <row r="42" spans="1:5" ht="15.75" x14ac:dyDescent="0.25">
      <c r="A42" s="1"/>
      <c r="B42" s="5" t="s">
        <v>33</v>
      </c>
      <c r="C42" s="26">
        <f>SUM(C39:C41)</f>
        <v>258557405.03000003</v>
      </c>
      <c r="D42" s="27">
        <f>SUM(D39:D41)</f>
        <v>211435075.47000003</v>
      </c>
      <c r="E42" s="1"/>
    </row>
    <row r="43" spans="1:5" ht="15.75" x14ac:dyDescent="0.25">
      <c r="A43" s="1"/>
      <c r="B43" s="5"/>
      <c r="C43" s="26"/>
      <c r="D43" s="27"/>
      <c r="E43" s="1"/>
    </row>
    <row r="44" spans="1:5" ht="16.5" thickBot="1" x14ac:dyDescent="0.3">
      <c r="A44" s="1"/>
      <c r="B44" s="5" t="s">
        <v>34</v>
      </c>
      <c r="C44" s="20">
        <f>SUM(C37,C42)</f>
        <v>268008242.68000004</v>
      </c>
      <c r="D44" s="20">
        <f>SUM(D37,D42)</f>
        <v>220885913.12000003</v>
      </c>
      <c r="E44" s="1"/>
    </row>
    <row r="45" spans="1:5" ht="16.5" thickBot="1" x14ac:dyDescent="0.3">
      <c r="A45" s="1"/>
      <c r="B45" s="5" t="s">
        <v>35</v>
      </c>
      <c r="C45" s="28">
        <f>SUM(C32,C44)</f>
        <v>318915074.25000006</v>
      </c>
      <c r="D45" s="28">
        <f>SUM(D32,D44)</f>
        <v>272799696.03000003</v>
      </c>
      <c r="E45" s="1"/>
    </row>
    <row r="46" spans="1:5" ht="16.5" thickTop="1" x14ac:dyDescent="0.25">
      <c r="A46" s="1"/>
      <c r="B46" s="5"/>
      <c r="C46" s="30"/>
      <c r="D46" s="30"/>
      <c r="E46" s="1"/>
    </row>
    <row r="47" spans="1:5" ht="15.75" x14ac:dyDescent="0.25">
      <c r="A47" s="1"/>
      <c r="B47" s="5"/>
      <c r="C47" s="30"/>
      <c r="D47" s="30"/>
      <c r="E47" s="1"/>
    </row>
    <row r="48" spans="1:5" x14ac:dyDescent="0.25">
      <c r="A48" s="1"/>
      <c r="B48" s="1"/>
      <c r="C48" s="29">
        <f>C20-C45</f>
        <v>0</v>
      </c>
      <c r="D48" s="29">
        <f>D20-D45</f>
        <v>0</v>
      </c>
      <c r="E48" s="1"/>
    </row>
    <row r="49" spans="1:7" x14ac:dyDescent="0.25">
      <c r="A49" s="1"/>
      <c r="B49" s="1" t="s">
        <v>36</v>
      </c>
      <c r="C49" s="1"/>
      <c r="D49" s="1"/>
      <c r="E49" s="1"/>
    </row>
    <row r="50" spans="1:7" x14ac:dyDescent="0.25">
      <c r="A50" s="1"/>
      <c r="B50" s="1"/>
      <c r="C50" s="1"/>
      <c r="D50" s="1"/>
      <c r="E50" s="1"/>
    </row>
    <row r="51" spans="1:7" x14ac:dyDescent="0.25">
      <c r="A51" s="1"/>
      <c r="B51" s="1"/>
      <c r="C51" s="1"/>
      <c r="D51" s="1"/>
      <c r="E51" s="1"/>
    </row>
    <row r="52" spans="1:7" x14ac:dyDescent="0.25">
      <c r="A52" s="1"/>
      <c r="B52" s="1"/>
      <c r="C52" s="1"/>
      <c r="D52" s="1"/>
      <c r="E52" s="1"/>
    </row>
    <row r="53" spans="1:7" ht="15.75" x14ac:dyDescent="0.25">
      <c r="A53" s="1"/>
      <c r="B53" s="100" t="s">
        <v>41</v>
      </c>
      <c r="C53" s="100"/>
      <c r="D53" s="100"/>
      <c r="E53" s="100"/>
    </row>
    <row r="54" spans="1:7" ht="16.5" customHeight="1" thickBot="1" x14ac:dyDescent="0.3">
      <c r="A54" s="1"/>
      <c r="B54" s="91" t="s">
        <v>37</v>
      </c>
      <c r="C54" s="91"/>
      <c r="D54" s="91"/>
      <c r="E54" s="91"/>
    </row>
    <row r="55" spans="1:7" x14ac:dyDescent="0.25">
      <c r="A55" s="1"/>
      <c r="B55" s="31" t="s">
        <v>38</v>
      </c>
      <c r="C55" s="32"/>
      <c r="D55" s="32"/>
      <c r="E55" s="31" t="s">
        <v>40</v>
      </c>
      <c r="F55" s="32"/>
    </row>
    <row r="56" spans="1:7" x14ac:dyDescent="0.25">
      <c r="A56" s="1"/>
      <c r="B56" s="31" t="s">
        <v>39</v>
      </c>
      <c r="C56" s="32"/>
      <c r="D56" s="32"/>
      <c r="E56" s="32"/>
      <c r="F56" s="32"/>
      <c r="G56" s="32"/>
    </row>
    <row r="61" spans="1:7" ht="15.75" thickBot="1" x14ac:dyDescent="0.3"/>
    <row r="62" spans="1:7" ht="78" customHeight="1" thickBot="1" x14ac:dyDescent="0.3">
      <c r="B62" s="92" t="s">
        <v>42</v>
      </c>
      <c r="C62" s="93"/>
      <c r="D62" s="93"/>
      <c r="E62" s="93"/>
      <c r="F62" s="94"/>
      <c r="G62" s="34"/>
    </row>
    <row r="63" spans="1:7" x14ac:dyDescent="0.25">
      <c r="B63" s="35"/>
      <c r="C63" s="36"/>
      <c r="D63" s="35"/>
      <c r="E63" s="35"/>
      <c r="F63" s="37"/>
      <c r="G63" s="34"/>
    </row>
    <row r="64" spans="1:7" x14ac:dyDescent="0.25">
      <c r="B64" s="95" t="s">
        <v>43</v>
      </c>
      <c r="C64" s="95"/>
      <c r="D64" s="95"/>
      <c r="E64" s="95"/>
      <c r="F64" s="95"/>
      <c r="G64" s="34"/>
    </row>
    <row r="65" spans="2:12" x14ac:dyDescent="0.25">
      <c r="B65" s="39" t="s">
        <v>44</v>
      </c>
      <c r="C65" s="36"/>
      <c r="D65" s="35"/>
      <c r="E65" s="35"/>
      <c r="F65" s="37"/>
      <c r="G65" s="34"/>
    </row>
    <row r="66" spans="2:12" x14ac:dyDescent="0.25">
      <c r="B66" s="35"/>
      <c r="C66" s="36"/>
      <c r="D66" s="35"/>
      <c r="E66" s="35"/>
      <c r="F66" s="37"/>
      <c r="G66" s="34"/>
    </row>
    <row r="67" spans="2:12" x14ac:dyDescent="0.25">
      <c r="B67" s="87" t="s">
        <v>45</v>
      </c>
      <c r="C67" s="87"/>
      <c r="D67" s="87"/>
      <c r="E67" s="87"/>
      <c r="F67" s="87"/>
      <c r="G67" s="34"/>
    </row>
    <row r="68" spans="2:12" x14ac:dyDescent="0.25">
      <c r="B68" s="89" t="s">
        <v>46</v>
      </c>
      <c r="C68" s="89"/>
      <c r="D68" s="89"/>
      <c r="E68" s="89"/>
      <c r="F68" s="89"/>
      <c r="G68" s="34"/>
    </row>
    <row r="69" spans="2:12" x14ac:dyDescent="0.25">
      <c r="B69" s="41"/>
      <c r="C69" s="41"/>
      <c r="D69" s="41"/>
      <c r="E69" s="41"/>
      <c r="F69" s="41"/>
      <c r="G69" s="34"/>
    </row>
    <row r="70" spans="2:12" x14ac:dyDescent="0.25">
      <c r="B70" s="42" t="s">
        <v>47</v>
      </c>
      <c r="C70" s="43">
        <v>2024</v>
      </c>
      <c r="D70" s="43">
        <v>2023</v>
      </c>
      <c r="E70" s="34"/>
      <c r="F70" s="34"/>
      <c r="G70" s="34"/>
    </row>
    <row r="71" spans="2:12" x14ac:dyDescent="0.25">
      <c r="B71" s="44" t="s">
        <v>48</v>
      </c>
      <c r="C71" s="45">
        <v>50000</v>
      </c>
      <c r="D71" s="45">
        <v>50000</v>
      </c>
      <c r="E71" s="34"/>
      <c r="F71" s="34"/>
      <c r="G71" s="34"/>
      <c r="K71" s="33"/>
      <c r="L71" s="33"/>
    </row>
    <row r="72" spans="2:12" x14ac:dyDescent="0.25">
      <c r="B72" s="44" t="s">
        <v>49</v>
      </c>
      <c r="C72" s="45">
        <v>59664479.079999998</v>
      </c>
      <c r="D72" s="45">
        <v>4256370.7300000004</v>
      </c>
      <c r="E72" s="34"/>
      <c r="F72" s="34"/>
      <c r="G72" s="34"/>
    </row>
    <row r="73" spans="2:12" x14ac:dyDescent="0.25">
      <c r="B73" s="44" t="s">
        <v>50</v>
      </c>
      <c r="C73" s="45">
        <v>1307032.48</v>
      </c>
      <c r="D73" s="45">
        <v>2312114.9900000002</v>
      </c>
      <c r="E73" s="34"/>
      <c r="F73" s="34"/>
      <c r="G73" s="34"/>
      <c r="L73" s="33"/>
    </row>
    <row r="74" spans="2:12" x14ac:dyDescent="0.25">
      <c r="B74" s="44" t="s">
        <v>51</v>
      </c>
      <c r="C74" s="45">
        <v>13174.99</v>
      </c>
      <c r="D74" s="45">
        <v>15274.99</v>
      </c>
      <c r="E74" s="34"/>
      <c r="F74" s="34"/>
      <c r="G74" s="34"/>
    </row>
    <row r="75" spans="2:12" x14ac:dyDescent="0.25">
      <c r="B75" s="44" t="s">
        <v>52</v>
      </c>
      <c r="C75" s="45">
        <v>54430</v>
      </c>
      <c r="D75" s="45">
        <v>650</v>
      </c>
      <c r="E75" s="34"/>
      <c r="F75" s="34"/>
      <c r="G75" s="34"/>
    </row>
    <row r="76" spans="2:12" x14ac:dyDescent="0.25">
      <c r="B76" s="44" t="s">
        <v>53</v>
      </c>
      <c r="C76" s="45">
        <v>682787.5</v>
      </c>
      <c r="D76" s="45">
        <v>942986</v>
      </c>
      <c r="E76" s="34"/>
      <c r="F76" s="34"/>
      <c r="G76" s="34"/>
    </row>
    <row r="77" spans="2:12" x14ac:dyDescent="0.25">
      <c r="B77" s="44" t="s">
        <v>54</v>
      </c>
      <c r="C77" s="46">
        <f>SUM(C71:C76)</f>
        <v>61771904.049999997</v>
      </c>
      <c r="D77" s="46">
        <f>SUM(D71:D76)</f>
        <v>7577396.7100000009</v>
      </c>
      <c r="E77" s="34"/>
      <c r="F77" s="34"/>
      <c r="G77" s="34"/>
    </row>
    <row r="78" spans="2:12" x14ac:dyDescent="0.25">
      <c r="B78" s="35"/>
      <c r="C78" s="36"/>
      <c r="D78" s="35"/>
      <c r="E78" s="35"/>
      <c r="F78" s="37"/>
      <c r="G78" s="34"/>
    </row>
    <row r="79" spans="2:12" x14ac:dyDescent="0.25">
      <c r="B79" s="35"/>
      <c r="C79" s="36"/>
      <c r="D79" s="35"/>
      <c r="E79" s="35"/>
      <c r="F79" s="37"/>
      <c r="G79" s="34"/>
    </row>
    <row r="80" spans="2:12" x14ac:dyDescent="0.25">
      <c r="B80" s="39" t="s">
        <v>55</v>
      </c>
      <c r="C80" s="36"/>
      <c r="D80" s="35"/>
      <c r="E80" s="35"/>
      <c r="F80" s="37"/>
      <c r="G80" s="34"/>
    </row>
    <row r="81" spans="2:7" x14ac:dyDescent="0.25">
      <c r="B81" s="89" t="s">
        <v>56</v>
      </c>
      <c r="C81" s="89"/>
      <c r="D81" s="89"/>
      <c r="E81" s="89"/>
      <c r="F81" s="89"/>
      <c r="G81" s="34"/>
    </row>
    <row r="82" spans="2:7" x14ac:dyDescent="0.25">
      <c r="B82" s="35"/>
      <c r="C82" s="36"/>
      <c r="D82" s="35"/>
      <c r="E82" s="35"/>
      <c r="F82" s="37"/>
      <c r="G82" s="34"/>
    </row>
    <row r="83" spans="2:7" x14ac:dyDescent="0.25">
      <c r="B83" s="39" t="s">
        <v>47</v>
      </c>
      <c r="C83" s="38">
        <v>2024</v>
      </c>
      <c r="D83" s="38">
        <v>2023</v>
      </c>
      <c r="E83" s="1"/>
      <c r="F83" s="1"/>
      <c r="G83" s="34"/>
    </row>
    <row r="84" spans="2:7" x14ac:dyDescent="0.25">
      <c r="B84" s="35" t="s">
        <v>57</v>
      </c>
      <c r="C84" s="47" t="s">
        <v>58</v>
      </c>
      <c r="D84" s="47" t="s">
        <v>59</v>
      </c>
      <c r="E84" s="1"/>
      <c r="F84" s="1"/>
      <c r="G84" s="34"/>
    </row>
    <row r="85" spans="2:7" ht="15.75" thickBot="1" x14ac:dyDescent="0.3">
      <c r="B85" s="35"/>
      <c r="C85" s="48" t="s">
        <v>60</v>
      </c>
      <c r="D85" s="49" t="s">
        <v>61</v>
      </c>
      <c r="E85" s="1"/>
      <c r="F85" s="1"/>
      <c r="G85" s="34"/>
    </row>
    <row r="86" spans="2:7" ht="15.75" thickTop="1" x14ac:dyDescent="0.25">
      <c r="B86" s="35"/>
      <c r="C86" s="50"/>
      <c r="D86" s="51"/>
      <c r="E86" s="51"/>
      <c r="F86" s="52"/>
      <c r="G86" s="34"/>
    </row>
    <row r="87" spans="2:7" x14ac:dyDescent="0.25">
      <c r="B87" s="89" t="s">
        <v>62</v>
      </c>
      <c r="C87" s="89"/>
      <c r="D87" s="89"/>
      <c r="E87" s="89"/>
      <c r="F87" s="89"/>
      <c r="G87" s="34"/>
    </row>
    <row r="88" spans="2:7" x14ac:dyDescent="0.25">
      <c r="B88" s="89"/>
      <c r="C88" s="89"/>
      <c r="D88" s="89"/>
      <c r="E88" s="89"/>
      <c r="F88" s="89"/>
      <c r="G88" s="34"/>
    </row>
    <row r="89" spans="2:7" x14ac:dyDescent="0.25">
      <c r="B89" s="41"/>
      <c r="C89" s="41"/>
      <c r="D89" s="41"/>
      <c r="E89" s="41"/>
      <c r="F89" s="41"/>
      <c r="G89" s="34"/>
    </row>
    <row r="90" spans="2:7" x14ac:dyDescent="0.25">
      <c r="B90" s="39" t="s">
        <v>63</v>
      </c>
      <c r="C90" s="36"/>
      <c r="D90" s="35"/>
      <c r="E90" s="35"/>
      <c r="F90" s="37"/>
      <c r="G90" s="34"/>
    </row>
    <row r="91" spans="2:7" x14ac:dyDescent="0.25">
      <c r="B91" s="88" t="s">
        <v>64</v>
      </c>
      <c r="C91" s="88"/>
      <c r="D91" s="88"/>
      <c r="E91" s="88"/>
      <c r="F91" s="88"/>
      <c r="G91" s="34"/>
    </row>
    <row r="92" spans="2:7" x14ac:dyDescent="0.25">
      <c r="B92" s="35"/>
      <c r="C92" s="36"/>
      <c r="D92" s="35"/>
      <c r="E92" s="35"/>
      <c r="F92" s="37"/>
      <c r="G92" s="34"/>
    </row>
    <row r="93" spans="2:7" x14ac:dyDescent="0.25">
      <c r="B93" s="54" t="s">
        <v>47</v>
      </c>
      <c r="C93" s="55">
        <v>2024</v>
      </c>
      <c r="D93" s="55">
        <v>2023</v>
      </c>
      <c r="E93" s="34"/>
      <c r="F93" s="34"/>
      <c r="G93" s="34"/>
    </row>
    <row r="94" spans="2:7" x14ac:dyDescent="0.25">
      <c r="B94" s="44" t="s">
        <v>65</v>
      </c>
      <c r="C94" s="56">
        <v>64159296.57</v>
      </c>
      <c r="D94" s="56">
        <v>103185617.36</v>
      </c>
      <c r="E94" s="34"/>
      <c r="F94" s="34"/>
      <c r="G94" s="34"/>
    </row>
    <row r="95" spans="2:7" x14ac:dyDescent="0.25">
      <c r="B95" s="44" t="s">
        <v>66</v>
      </c>
      <c r="C95" s="56">
        <v>27094682.199999999</v>
      </c>
      <c r="D95" s="56">
        <v>25452721.77</v>
      </c>
      <c r="E95" s="34"/>
      <c r="F95" s="34"/>
      <c r="G95" s="34"/>
    </row>
    <row r="96" spans="2:7" x14ac:dyDescent="0.25">
      <c r="B96" s="44" t="s">
        <v>67</v>
      </c>
      <c r="C96" s="57">
        <f>SUM(C94:C95)</f>
        <v>91253978.769999996</v>
      </c>
      <c r="D96" s="57">
        <f>SUM(D94:D95)</f>
        <v>128638339.13</v>
      </c>
      <c r="E96" s="34"/>
      <c r="F96" s="34"/>
      <c r="G96" s="34"/>
    </row>
    <row r="97" spans="2:7" x14ac:dyDescent="0.25">
      <c r="B97" s="35"/>
      <c r="C97" s="36"/>
      <c r="D97" s="35"/>
      <c r="E97" s="35"/>
      <c r="F97" s="37"/>
      <c r="G97" s="34"/>
    </row>
    <row r="98" spans="2:7" x14ac:dyDescent="0.25">
      <c r="B98" s="87" t="s">
        <v>68</v>
      </c>
      <c r="C98" s="87"/>
      <c r="D98" s="87"/>
      <c r="E98" s="87"/>
      <c r="F98" s="87"/>
      <c r="G98" s="34"/>
    </row>
    <row r="99" spans="2:7" ht="34.5" customHeight="1" x14ac:dyDescent="0.25">
      <c r="B99" s="89" t="s">
        <v>69</v>
      </c>
      <c r="C99" s="89"/>
      <c r="D99" s="89"/>
      <c r="E99" s="89"/>
      <c r="F99" s="89"/>
      <c r="G99" s="34"/>
    </row>
    <row r="100" spans="2:7" x14ac:dyDescent="0.25">
      <c r="B100" s="35"/>
      <c r="C100" s="36"/>
      <c r="D100" s="35"/>
      <c r="E100" s="35"/>
      <c r="F100" s="37"/>
      <c r="G100" s="34"/>
    </row>
    <row r="101" spans="2:7" x14ac:dyDescent="0.25">
      <c r="B101" s="87" t="s">
        <v>70</v>
      </c>
      <c r="C101" s="87"/>
      <c r="D101" s="87"/>
      <c r="E101" s="87"/>
      <c r="F101" s="87"/>
      <c r="G101" s="34"/>
    </row>
    <row r="102" spans="2:7" x14ac:dyDescent="0.25">
      <c r="B102" s="89" t="s">
        <v>71</v>
      </c>
      <c r="C102" s="89"/>
      <c r="D102" s="89"/>
      <c r="E102" s="89"/>
      <c r="F102" s="89"/>
      <c r="G102" s="34"/>
    </row>
    <row r="103" spans="2:7" x14ac:dyDescent="0.25">
      <c r="B103" s="41"/>
      <c r="C103" s="41"/>
      <c r="D103" s="41"/>
      <c r="E103" s="41"/>
      <c r="F103" s="41"/>
      <c r="G103" s="34"/>
    </row>
    <row r="104" spans="2:7" x14ac:dyDescent="0.25">
      <c r="B104" s="58" t="s">
        <v>47</v>
      </c>
      <c r="C104" s="59">
        <v>2024</v>
      </c>
      <c r="D104" s="59">
        <v>2023</v>
      </c>
      <c r="E104" s="41"/>
      <c r="F104" s="39"/>
      <c r="G104" s="34"/>
    </row>
    <row r="105" spans="2:7" x14ac:dyDescent="0.25">
      <c r="B105" s="60" t="s">
        <v>72</v>
      </c>
      <c r="C105" s="45">
        <v>10655.44</v>
      </c>
      <c r="D105" s="45">
        <v>0</v>
      </c>
      <c r="E105" s="41"/>
      <c r="F105" s="39"/>
      <c r="G105" s="34"/>
    </row>
    <row r="106" spans="2:7" x14ac:dyDescent="0.25">
      <c r="B106" s="60" t="s">
        <v>73</v>
      </c>
      <c r="C106" s="45">
        <v>7500</v>
      </c>
      <c r="D106" s="45">
        <v>0</v>
      </c>
      <c r="E106" s="41"/>
      <c r="F106" s="39"/>
      <c r="G106" s="34"/>
    </row>
    <row r="107" spans="2:7" x14ac:dyDescent="0.25">
      <c r="B107" s="60" t="s">
        <v>74</v>
      </c>
      <c r="C107" s="45">
        <v>1249.99</v>
      </c>
      <c r="D107" s="45">
        <v>0</v>
      </c>
      <c r="E107" s="41"/>
      <c r="F107" s="39"/>
      <c r="G107" s="34"/>
    </row>
    <row r="108" spans="2:7" x14ac:dyDescent="0.25">
      <c r="B108" s="60" t="s">
        <v>75</v>
      </c>
      <c r="C108" s="45">
        <v>250.47</v>
      </c>
      <c r="D108" s="45">
        <v>0</v>
      </c>
      <c r="E108" s="41"/>
      <c r="F108" s="39"/>
      <c r="G108" s="34"/>
    </row>
    <row r="109" spans="2:7" x14ac:dyDescent="0.25">
      <c r="B109" s="60" t="s">
        <v>76</v>
      </c>
      <c r="C109" s="45">
        <v>1250.01</v>
      </c>
      <c r="D109" s="45">
        <v>0</v>
      </c>
      <c r="E109" s="41"/>
      <c r="F109" s="39"/>
      <c r="G109" s="34"/>
    </row>
    <row r="110" spans="2:7" x14ac:dyDescent="0.25">
      <c r="B110" s="60" t="s">
        <v>77</v>
      </c>
      <c r="C110" s="45">
        <v>1999.95</v>
      </c>
      <c r="D110" s="45">
        <v>0</v>
      </c>
      <c r="E110" s="41"/>
      <c r="F110" s="39"/>
      <c r="G110" s="34"/>
    </row>
    <row r="111" spans="2:7" x14ac:dyDescent="0.25">
      <c r="B111" s="60" t="s">
        <v>78</v>
      </c>
      <c r="C111" s="45">
        <v>250.04</v>
      </c>
      <c r="D111" s="45">
        <v>0</v>
      </c>
      <c r="E111" s="41"/>
      <c r="F111" s="39"/>
      <c r="G111" s="34"/>
    </row>
    <row r="112" spans="2:7" x14ac:dyDescent="0.25">
      <c r="B112" s="60" t="s">
        <v>79</v>
      </c>
      <c r="C112" s="45">
        <v>150.07</v>
      </c>
      <c r="D112" s="45">
        <v>0</v>
      </c>
      <c r="E112" s="41"/>
      <c r="F112" s="39"/>
      <c r="G112" s="34"/>
    </row>
    <row r="113" spans="2:7" x14ac:dyDescent="0.25">
      <c r="B113" s="60" t="s">
        <v>80</v>
      </c>
      <c r="C113" s="45">
        <v>428.86</v>
      </c>
      <c r="D113" s="45">
        <v>0</v>
      </c>
      <c r="E113" s="41"/>
      <c r="F113" s="39"/>
      <c r="G113" s="34"/>
    </row>
    <row r="114" spans="2:7" x14ac:dyDescent="0.25">
      <c r="B114" s="60" t="s">
        <v>81</v>
      </c>
      <c r="C114" s="45">
        <v>618.79999999999995</v>
      </c>
      <c r="D114" s="45">
        <v>0</v>
      </c>
      <c r="E114" s="41"/>
      <c r="F114" s="39"/>
      <c r="G114" s="34"/>
    </row>
    <row r="115" spans="2:7" x14ac:dyDescent="0.25">
      <c r="B115" s="60" t="s">
        <v>82</v>
      </c>
      <c r="C115" s="45">
        <v>187.64</v>
      </c>
      <c r="D115" s="45">
        <v>0</v>
      </c>
      <c r="E115" s="41"/>
      <c r="F115" s="39"/>
      <c r="G115" s="34"/>
    </row>
    <row r="116" spans="2:7" x14ac:dyDescent="0.25">
      <c r="B116" s="60" t="s">
        <v>83</v>
      </c>
      <c r="C116" s="45">
        <v>499.99</v>
      </c>
      <c r="D116" s="45">
        <v>0</v>
      </c>
      <c r="E116" s="41"/>
      <c r="F116" s="39"/>
      <c r="G116" s="34"/>
    </row>
    <row r="117" spans="2:7" x14ac:dyDescent="0.25">
      <c r="B117" s="61" t="s">
        <v>84</v>
      </c>
      <c r="C117" s="62">
        <f>SUM(C105:C116)</f>
        <v>25041.260000000006</v>
      </c>
      <c r="D117" s="46">
        <v>0</v>
      </c>
      <c r="E117" s="41"/>
      <c r="F117" s="63"/>
      <c r="G117" s="34"/>
    </row>
    <row r="118" spans="2:7" x14ac:dyDescent="0.25">
      <c r="B118" s="35" t="s">
        <v>85</v>
      </c>
      <c r="C118" s="35"/>
      <c r="D118" s="35"/>
      <c r="E118" s="35"/>
      <c r="F118" s="35"/>
      <c r="G118" s="34"/>
    </row>
    <row r="119" spans="2:7" x14ac:dyDescent="0.25">
      <c r="B119" s="87" t="s">
        <v>86</v>
      </c>
      <c r="C119" s="87"/>
      <c r="D119" s="87"/>
      <c r="E119" s="87"/>
      <c r="F119" s="87"/>
      <c r="G119" s="34"/>
    </row>
    <row r="120" spans="2:7" ht="33.75" customHeight="1" x14ac:dyDescent="0.25">
      <c r="B120" s="89" t="s">
        <v>87</v>
      </c>
      <c r="C120" s="89"/>
      <c r="D120" s="89"/>
      <c r="E120" s="89"/>
      <c r="F120" s="89"/>
      <c r="G120" s="89"/>
    </row>
    <row r="121" spans="2:7" x14ac:dyDescent="0.25">
      <c r="B121" s="34"/>
      <c r="C121" s="36"/>
      <c r="D121" s="36"/>
      <c r="E121" s="36"/>
      <c r="F121" s="36"/>
      <c r="G121" s="34"/>
    </row>
    <row r="122" spans="2:7" x14ac:dyDescent="0.25">
      <c r="B122" s="58" t="s">
        <v>47</v>
      </c>
      <c r="C122" s="59">
        <v>2024</v>
      </c>
      <c r="D122" s="54">
        <v>2023</v>
      </c>
      <c r="E122" s="41"/>
      <c r="F122" s="34"/>
      <c r="G122" s="34"/>
    </row>
    <row r="123" spans="2:7" x14ac:dyDescent="0.25">
      <c r="B123" s="44" t="s">
        <v>88</v>
      </c>
      <c r="C123" s="45">
        <v>0</v>
      </c>
      <c r="D123" s="45">
        <v>280237.32</v>
      </c>
      <c r="E123" s="36"/>
      <c r="F123" s="34"/>
      <c r="G123" s="34"/>
    </row>
    <row r="124" spans="2:7" x14ac:dyDescent="0.25">
      <c r="B124" s="44" t="s">
        <v>89</v>
      </c>
      <c r="C124" s="45">
        <v>0</v>
      </c>
      <c r="D124" s="45">
        <v>135595.49</v>
      </c>
      <c r="E124" s="36"/>
      <c r="F124" s="34"/>
      <c r="G124" s="34"/>
    </row>
    <row r="125" spans="2:7" x14ac:dyDescent="0.25">
      <c r="B125" s="44" t="s">
        <v>90</v>
      </c>
      <c r="C125" s="45">
        <v>201282.52</v>
      </c>
      <c r="D125" s="45">
        <v>0</v>
      </c>
      <c r="E125" s="36"/>
      <c r="F125" s="34"/>
      <c r="G125" s="34"/>
    </row>
    <row r="126" spans="2:7" x14ac:dyDescent="0.25">
      <c r="B126" s="44" t="s">
        <v>91</v>
      </c>
      <c r="C126" s="45">
        <v>38016.86</v>
      </c>
      <c r="D126" s="45">
        <v>0</v>
      </c>
      <c r="E126" s="36"/>
      <c r="F126" s="34"/>
      <c r="G126" s="34"/>
    </row>
    <row r="127" spans="2:7" x14ac:dyDescent="0.25">
      <c r="B127" s="64" t="s">
        <v>92</v>
      </c>
      <c r="C127" s="46">
        <f>SUM(C123:C126)</f>
        <v>239299.38</v>
      </c>
      <c r="D127" s="46">
        <f>SUM(D123:D126)</f>
        <v>415832.81</v>
      </c>
      <c r="E127" s="65"/>
      <c r="F127" s="34"/>
      <c r="G127" s="34"/>
    </row>
    <row r="128" spans="2:7" x14ac:dyDescent="0.25">
      <c r="B128" s="35"/>
      <c r="C128" s="66"/>
      <c r="D128" s="35"/>
      <c r="E128" s="35"/>
      <c r="F128" s="34"/>
      <c r="G128" s="34"/>
    </row>
    <row r="129" spans="2:7" x14ac:dyDescent="0.25">
      <c r="B129" s="39" t="s">
        <v>93</v>
      </c>
      <c r="C129" s="36"/>
      <c r="D129" s="35"/>
      <c r="E129" s="35"/>
      <c r="F129" s="37"/>
      <c r="G129" s="34"/>
    </row>
    <row r="130" spans="2:7" x14ac:dyDescent="0.25">
      <c r="B130" s="90" t="s">
        <v>197</v>
      </c>
      <c r="C130" s="90"/>
      <c r="D130" s="90"/>
      <c r="E130" s="90"/>
      <c r="F130" s="90"/>
      <c r="G130" s="34"/>
    </row>
    <row r="131" spans="2:7" ht="26.25" customHeight="1" x14ac:dyDescent="0.25">
      <c r="B131" s="90"/>
      <c r="C131" s="90"/>
      <c r="D131" s="90"/>
      <c r="E131" s="90"/>
      <c r="F131" s="90"/>
      <c r="G131" s="34"/>
    </row>
    <row r="132" spans="2:7" x14ac:dyDescent="0.25">
      <c r="B132" s="54" t="s">
        <v>47</v>
      </c>
      <c r="C132" s="43">
        <v>2024</v>
      </c>
      <c r="D132" s="67">
        <v>2023</v>
      </c>
      <c r="E132" s="68"/>
      <c r="F132" s="34"/>
      <c r="G132" s="34"/>
    </row>
    <row r="133" spans="2:7" x14ac:dyDescent="0.25">
      <c r="B133" s="44" t="s">
        <v>94</v>
      </c>
      <c r="C133" s="69">
        <v>0</v>
      </c>
      <c r="D133" s="69">
        <v>2811817.17</v>
      </c>
      <c r="E133" s="65"/>
      <c r="F133" s="34"/>
      <c r="G133" s="34"/>
    </row>
    <row r="134" spans="2:7" x14ac:dyDescent="0.25">
      <c r="B134" s="44" t="s">
        <v>95</v>
      </c>
      <c r="C134" s="69">
        <v>0</v>
      </c>
      <c r="D134" s="69">
        <v>399871.28</v>
      </c>
      <c r="E134" s="65"/>
      <c r="F134" s="34"/>
      <c r="G134" s="34"/>
    </row>
    <row r="135" spans="2:7" x14ac:dyDescent="0.25">
      <c r="B135" s="44" t="s">
        <v>96</v>
      </c>
      <c r="C135" s="69">
        <v>297748.05</v>
      </c>
      <c r="D135" s="70">
        <v>0</v>
      </c>
      <c r="E135" s="65"/>
      <c r="F135" s="34"/>
      <c r="G135" s="34"/>
    </row>
    <row r="136" spans="2:7" x14ac:dyDescent="0.25">
      <c r="B136" s="44" t="s">
        <v>97</v>
      </c>
      <c r="C136" s="69">
        <v>108664.57</v>
      </c>
      <c r="D136" s="70">
        <v>0</v>
      </c>
      <c r="E136" s="65"/>
      <c r="F136" s="34"/>
      <c r="G136" s="34"/>
    </row>
    <row r="137" spans="2:7" x14ac:dyDescent="0.25">
      <c r="B137" s="44" t="s">
        <v>98</v>
      </c>
      <c r="C137" s="69">
        <v>59000</v>
      </c>
      <c r="D137" s="70">
        <v>0</v>
      </c>
      <c r="E137" s="65"/>
      <c r="F137" s="34"/>
      <c r="G137" s="34"/>
    </row>
    <row r="138" spans="2:7" x14ac:dyDescent="0.25">
      <c r="B138" s="44" t="s">
        <v>99</v>
      </c>
      <c r="C138" s="69">
        <v>348760.8</v>
      </c>
      <c r="D138" s="70">
        <v>0</v>
      </c>
      <c r="E138" s="65"/>
      <c r="F138" s="34"/>
      <c r="G138" s="34"/>
    </row>
    <row r="139" spans="2:7" x14ac:dyDescent="0.25">
      <c r="B139" s="44" t="s">
        <v>100</v>
      </c>
      <c r="C139" s="69">
        <v>792020</v>
      </c>
      <c r="D139" s="70">
        <v>0</v>
      </c>
      <c r="E139" s="65"/>
      <c r="F139" s="34"/>
      <c r="G139" s="34"/>
    </row>
    <row r="140" spans="2:7" x14ac:dyDescent="0.25">
      <c r="B140" s="54" t="s">
        <v>101</v>
      </c>
      <c r="C140" s="46">
        <f>SUM(C133:C139)</f>
        <v>1606193.42</v>
      </c>
      <c r="D140" s="62">
        <f>SUM(D133:D139)</f>
        <v>3211688.45</v>
      </c>
      <c r="E140" s="35"/>
      <c r="F140" s="34"/>
      <c r="G140" s="34"/>
    </row>
    <row r="141" spans="2:7" x14ac:dyDescent="0.25">
      <c r="B141" s="35"/>
      <c r="C141" s="66"/>
      <c r="D141" s="35"/>
      <c r="E141" s="35"/>
      <c r="F141" s="71"/>
      <c r="G141" s="34"/>
    </row>
    <row r="142" spans="2:7" x14ac:dyDescent="0.25">
      <c r="B142" s="87" t="s">
        <v>137</v>
      </c>
      <c r="C142" s="87"/>
      <c r="D142" s="87"/>
      <c r="E142" s="87"/>
      <c r="F142" s="87"/>
      <c r="G142" s="34"/>
    </row>
    <row r="143" spans="2:7" x14ac:dyDescent="0.25">
      <c r="B143" s="88" t="s">
        <v>136</v>
      </c>
      <c r="C143" s="88"/>
      <c r="D143" s="88"/>
      <c r="E143" s="88"/>
      <c r="F143" s="88"/>
      <c r="G143" s="34"/>
    </row>
    <row r="144" spans="2:7" x14ac:dyDescent="0.25">
      <c r="B144" s="35"/>
      <c r="C144" s="36"/>
      <c r="D144" s="35"/>
      <c r="E144" s="35"/>
      <c r="F144" s="37"/>
      <c r="G144" s="34"/>
    </row>
    <row r="145" spans="2:7" x14ac:dyDescent="0.25">
      <c r="B145" s="54" t="s">
        <v>47</v>
      </c>
      <c r="C145" s="43">
        <v>2024</v>
      </c>
      <c r="D145" s="43">
        <v>2023</v>
      </c>
      <c r="E145" s="68"/>
      <c r="F145" s="1"/>
      <c r="G145" s="34"/>
    </row>
    <row r="146" spans="2:7" x14ac:dyDescent="0.25">
      <c r="B146" s="44" t="s">
        <v>102</v>
      </c>
      <c r="C146" s="56">
        <v>1155423.76</v>
      </c>
      <c r="D146" s="56">
        <v>548639.05000000005</v>
      </c>
      <c r="E146" s="72"/>
      <c r="F146" s="1"/>
      <c r="G146" s="34"/>
    </row>
    <row r="147" spans="2:7" x14ac:dyDescent="0.25">
      <c r="B147" s="44" t="s">
        <v>103</v>
      </c>
      <c r="C147" s="56">
        <v>483643.61</v>
      </c>
      <c r="D147" s="56">
        <v>170366.76</v>
      </c>
      <c r="E147" s="72"/>
      <c r="F147" s="1"/>
      <c r="G147" s="34"/>
    </row>
    <row r="148" spans="2:7" x14ac:dyDescent="0.25">
      <c r="B148" s="54" t="s">
        <v>104</v>
      </c>
      <c r="C148" s="57">
        <f>SUM(C146:C147)</f>
        <v>1639067.37</v>
      </c>
      <c r="D148" s="57">
        <f>SUM(D146:D147)</f>
        <v>719005.81</v>
      </c>
      <c r="E148" s="73"/>
      <c r="F148" s="1"/>
      <c r="G148" s="34"/>
    </row>
    <row r="149" spans="2:7" x14ac:dyDescent="0.25">
      <c r="B149" s="35" t="s">
        <v>85</v>
      </c>
      <c r="C149" s="36"/>
      <c r="D149" s="35"/>
      <c r="E149" s="35"/>
      <c r="F149" s="37"/>
      <c r="G149" s="34"/>
    </row>
    <row r="150" spans="2:7" x14ac:dyDescent="0.25">
      <c r="B150" s="87" t="s">
        <v>138</v>
      </c>
      <c r="C150" s="87"/>
      <c r="D150" s="87"/>
      <c r="E150" s="87"/>
      <c r="F150" s="87"/>
      <c r="G150" s="34"/>
    </row>
    <row r="151" spans="2:7" x14ac:dyDescent="0.25">
      <c r="B151" s="88" t="s">
        <v>139</v>
      </c>
      <c r="C151" s="88"/>
      <c r="D151" s="88"/>
      <c r="E151" s="88"/>
      <c r="F151" s="88"/>
      <c r="G151" s="34"/>
    </row>
    <row r="152" spans="2:7" x14ac:dyDescent="0.25">
      <c r="B152" s="53"/>
      <c r="C152" s="53"/>
      <c r="D152" s="53"/>
      <c r="E152" s="53"/>
      <c r="F152" s="53"/>
      <c r="G152" s="34"/>
    </row>
    <row r="153" spans="2:7" x14ac:dyDescent="0.25">
      <c r="B153" s="54" t="s">
        <v>47</v>
      </c>
      <c r="C153" s="43">
        <v>2024</v>
      </c>
      <c r="D153" s="67">
        <v>2023</v>
      </c>
      <c r="E153" s="68"/>
      <c r="F153" s="1"/>
      <c r="G153" s="34"/>
    </row>
    <row r="154" spans="2:7" x14ac:dyDescent="0.25">
      <c r="B154" s="44" t="s">
        <v>105</v>
      </c>
      <c r="C154" s="56">
        <v>662606.25</v>
      </c>
      <c r="D154" s="56">
        <v>2086751.5</v>
      </c>
      <c r="E154" s="36"/>
      <c r="F154" s="1"/>
      <c r="G154" s="34"/>
    </row>
    <row r="155" spans="2:7" x14ac:dyDescent="0.25">
      <c r="B155" s="44" t="s">
        <v>106</v>
      </c>
      <c r="C155" s="56">
        <v>330885.23</v>
      </c>
      <c r="D155" s="56">
        <v>469441.23</v>
      </c>
      <c r="E155" s="36"/>
      <c r="F155" s="1"/>
      <c r="G155" s="34"/>
    </row>
    <row r="156" spans="2:7" x14ac:dyDescent="0.25">
      <c r="B156" s="54" t="s">
        <v>107</v>
      </c>
      <c r="C156" s="46">
        <f>SUM(C154:C155)</f>
        <v>993491.48</v>
      </c>
      <c r="D156" s="46">
        <f>SUM(D154:D155)</f>
        <v>2556192.73</v>
      </c>
      <c r="E156" s="66"/>
      <c r="F156" s="1"/>
      <c r="G156" s="34"/>
    </row>
    <row r="157" spans="2:7" x14ac:dyDescent="0.25">
      <c r="B157" s="35"/>
      <c r="C157" s="36"/>
      <c r="D157" s="35"/>
      <c r="E157" s="35"/>
      <c r="F157" s="37"/>
      <c r="G157" s="34"/>
    </row>
    <row r="158" spans="2:7" x14ac:dyDescent="0.25">
      <c r="B158" s="40" t="s">
        <v>140</v>
      </c>
      <c r="C158" s="40"/>
      <c r="D158" s="40"/>
      <c r="E158" s="40"/>
      <c r="F158" s="40"/>
      <c r="G158" s="34"/>
    </row>
    <row r="159" spans="2:7" x14ac:dyDescent="0.25">
      <c r="B159" s="35" t="s">
        <v>147</v>
      </c>
      <c r="C159" s="36"/>
      <c r="D159" s="35"/>
      <c r="E159" s="35"/>
      <c r="F159" s="37"/>
      <c r="G159" s="34"/>
    </row>
    <row r="160" spans="2:7" x14ac:dyDescent="0.25">
      <c r="B160" s="35"/>
      <c r="C160" s="36"/>
      <c r="D160" s="35"/>
      <c r="E160" s="35"/>
      <c r="F160" s="37"/>
      <c r="G160" s="34"/>
    </row>
    <row r="161" spans="2:7" x14ac:dyDescent="0.25">
      <c r="B161" s="40" t="s">
        <v>141</v>
      </c>
      <c r="C161" s="36"/>
      <c r="D161" s="35"/>
      <c r="E161" s="35"/>
      <c r="F161" s="37"/>
      <c r="G161" s="34"/>
    </row>
    <row r="162" spans="2:7" x14ac:dyDescent="0.25">
      <c r="B162" s="35"/>
      <c r="C162" s="36"/>
      <c r="D162" s="35"/>
      <c r="E162" s="35"/>
      <c r="F162" s="37"/>
      <c r="G162" s="34"/>
    </row>
    <row r="163" spans="2:7" x14ac:dyDescent="0.25">
      <c r="B163" s="54" t="s">
        <v>47</v>
      </c>
      <c r="C163" s="43">
        <v>2024</v>
      </c>
      <c r="D163" s="43">
        <v>2023</v>
      </c>
      <c r="E163" s="36"/>
      <c r="F163" s="1"/>
      <c r="G163" s="34"/>
    </row>
    <row r="164" spans="2:7" x14ac:dyDescent="0.25">
      <c r="B164" s="44" t="s">
        <v>108</v>
      </c>
      <c r="C164" s="56">
        <v>35297293.880000003</v>
      </c>
      <c r="D164" s="56">
        <v>35297293.880000003</v>
      </c>
      <c r="E164" s="35"/>
      <c r="F164" s="37"/>
      <c r="G164" s="34"/>
    </row>
    <row r="165" spans="2:7" x14ac:dyDescent="0.25">
      <c r="B165" s="54" t="s">
        <v>142</v>
      </c>
      <c r="C165" s="46">
        <v>35297293.880000003</v>
      </c>
      <c r="D165" s="46">
        <v>35297293.880000003</v>
      </c>
      <c r="E165" s="35"/>
      <c r="F165" s="37"/>
      <c r="G165" s="34"/>
    </row>
    <row r="166" spans="2:7" x14ac:dyDescent="0.25">
      <c r="B166" s="44" t="s">
        <v>143</v>
      </c>
      <c r="C166" s="56">
        <v>0</v>
      </c>
      <c r="D166" s="56">
        <v>0</v>
      </c>
      <c r="E166" s="68"/>
      <c r="F166" s="74"/>
      <c r="G166" s="34"/>
    </row>
    <row r="167" spans="2:7" x14ac:dyDescent="0.25">
      <c r="B167" s="54" t="s">
        <v>144</v>
      </c>
      <c r="C167" s="46">
        <v>35297293.880000003</v>
      </c>
      <c r="D167" s="46">
        <v>35297293.880000003</v>
      </c>
      <c r="E167" s="1"/>
      <c r="F167" s="1"/>
      <c r="G167" s="34"/>
    </row>
    <row r="168" spans="2:7" x14ac:dyDescent="0.25">
      <c r="B168" s="35"/>
      <c r="C168" s="36"/>
      <c r="D168" s="36"/>
      <c r="E168" s="36"/>
      <c r="F168" s="37"/>
      <c r="G168" s="34"/>
    </row>
    <row r="169" spans="2:7" x14ac:dyDescent="0.25">
      <c r="B169" s="40" t="s">
        <v>149</v>
      </c>
      <c r="C169" s="36"/>
      <c r="D169" s="36"/>
      <c r="E169" s="36"/>
      <c r="F169" s="37"/>
      <c r="G169" s="34"/>
    </row>
    <row r="170" spans="2:7" x14ac:dyDescent="0.25">
      <c r="B170" s="35"/>
      <c r="C170" s="36"/>
      <c r="D170" s="36"/>
      <c r="E170" s="36"/>
      <c r="F170" s="37"/>
      <c r="G170" s="34"/>
    </row>
    <row r="171" spans="2:7" x14ac:dyDescent="0.25">
      <c r="B171" s="54" t="s">
        <v>47</v>
      </c>
      <c r="C171" s="43">
        <v>2024</v>
      </c>
      <c r="D171" s="43">
        <v>2023</v>
      </c>
      <c r="E171" s="36"/>
      <c r="F171" s="37"/>
      <c r="G171" s="34"/>
    </row>
    <row r="172" spans="2:7" x14ac:dyDescent="0.25">
      <c r="B172" s="44" t="s">
        <v>145</v>
      </c>
      <c r="C172" s="56">
        <v>87017827.489999995</v>
      </c>
      <c r="D172" s="56">
        <v>87017827.489999995</v>
      </c>
      <c r="E172" s="36"/>
      <c r="F172" s="37"/>
      <c r="G172" s="34"/>
    </row>
    <row r="173" spans="2:7" x14ac:dyDescent="0.25">
      <c r="B173" s="54" t="s">
        <v>142</v>
      </c>
      <c r="C173" s="46">
        <v>87017827.489999995</v>
      </c>
      <c r="D173" s="46">
        <v>87017827.489999995</v>
      </c>
      <c r="E173" s="36"/>
      <c r="F173" s="37"/>
      <c r="G173" s="34"/>
    </row>
    <row r="174" spans="2:7" x14ac:dyDescent="0.25">
      <c r="B174" s="44" t="s">
        <v>143</v>
      </c>
      <c r="C174" s="75">
        <v>-34190997.409999996</v>
      </c>
      <c r="D174" s="75">
        <v>-32450640.77</v>
      </c>
      <c r="E174" s="36"/>
      <c r="F174" s="37"/>
      <c r="G174" s="34"/>
    </row>
    <row r="175" spans="2:7" x14ac:dyDescent="0.25">
      <c r="B175" s="54" t="s">
        <v>146</v>
      </c>
      <c r="C175" s="46">
        <v>52826830.079999998</v>
      </c>
      <c r="D175" s="46">
        <v>54567186.719999999</v>
      </c>
      <c r="E175" s="36"/>
      <c r="F175" s="37"/>
      <c r="G175" s="34"/>
    </row>
    <row r="176" spans="2:7" x14ac:dyDescent="0.25">
      <c r="B176" s="35"/>
      <c r="C176" s="36"/>
      <c r="D176" s="36"/>
      <c r="E176" s="36"/>
      <c r="F176" s="37"/>
      <c r="G176" s="34"/>
    </row>
    <row r="177" spans="2:7" x14ac:dyDescent="0.25">
      <c r="B177" s="40" t="s">
        <v>148</v>
      </c>
      <c r="C177" s="36"/>
      <c r="D177" s="36"/>
      <c r="E177" s="36"/>
      <c r="F177" s="37"/>
      <c r="G177" s="34"/>
    </row>
    <row r="178" spans="2:7" x14ac:dyDescent="0.25">
      <c r="B178" s="35"/>
      <c r="C178" s="36"/>
      <c r="D178" s="36"/>
      <c r="E178" s="36"/>
      <c r="F178" s="37"/>
      <c r="G178" s="34"/>
    </row>
    <row r="179" spans="2:7" x14ac:dyDescent="0.25">
      <c r="B179" s="54" t="s">
        <v>150</v>
      </c>
      <c r="C179" s="43">
        <v>2024</v>
      </c>
      <c r="D179" s="43">
        <v>2023</v>
      </c>
      <c r="E179" s="36"/>
      <c r="F179" s="37"/>
      <c r="G179" s="34"/>
    </row>
    <row r="180" spans="2:7" x14ac:dyDescent="0.25">
      <c r="B180" s="44" t="s">
        <v>151</v>
      </c>
      <c r="C180" s="56">
        <v>4462436.4000000004</v>
      </c>
      <c r="D180" s="56">
        <v>7764883.5</v>
      </c>
      <c r="E180" s="36"/>
      <c r="F180" s="37"/>
      <c r="G180" s="34"/>
    </row>
    <row r="181" spans="2:7" x14ac:dyDescent="0.25">
      <c r="B181" s="44" t="s">
        <v>110</v>
      </c>
      <c r="C181" s="75">
        <v>266787.71999999997</v>
      </c>
      <c r="D181" s="75">
        <v>199452.87</v>
      </c>
      <c r="E181" s="36"/>
      <c r="F181" s="37"/>
      <c r="G181" s="34"/>
    </row>
    <row r="182" spans="2:7" x14ac:dyDescent="0.25">
      <c r="B182" s="44" t="s">
        <v>152</v>
      </c>
      <c r="C182" s="75">
        <v>8142</v>
      </c>
      <c r="D182" s="75">
        <v>8142</v>
      </c>
      <c r="E182" s="36"/>
      <c r="F182" s="37"/>
      <c r="G182" s="34"/>
    </row>
    <row r="183" spans="2:7" x14ac:dyDescent="0.25">
      <c r="B183" s="54" t="s">
        <v>153</v>
      </c>
      <c r="C183" s="46">
        <v>4737366.12</v>
      </c>
      <c r="D183" s="46">
        <v>7972478.3700000001</v>
      </c>
      <c r="E183" s="36"/>
      <c r="F183" s="37"/>
      <c r="G183" s="34"/>
    </row>
    <row r="184" spans="2:7" x14ac:dyDescent="0.25">
      <c r="B184" s="44" t="s">
        <v>143</v>
      </c>
      <c r="C184" s="75">
        <v>-4324608.63</v>
      </c>
      <c r="D184" s="75">
        <v>-7080491.7199999997</v>
      </c>
      <c r="E184" s="66"/>
      <c r="F184" s="76"/>
      <c r="G184" s="34"/>
    </row>
    <row r="185" spans="2:7" x14ac:dyDescent="0.25">
      <c r="B185" s="54" t="s">
        <v>154</v>
      </c>
      <c r="C185" s="46">
        <v>412757.49</v>
      </c>
      <c r="D185" s="46">
        <v>891986.65</v>
      </c>
      <c r="E185" s="36"/>
      <c r="F185" s="77"/>
      <c r="G185" s="34"/>
    </row>
    <row r="186" spans="2:7" x14ac:dyDescent="0.25">
      <c r="B186" s="39"/>
      <c r="C186" s="66"/>
      <c r="D186" s="66"/>
      <c r="E186" s="66"/>
      <c r="F186" s="76"/>
      <c r="G186" s="34"/>
    </row>
    <row r="187" spans="2:7" x14ac:dyDescent="0.25">
      <c r="B187" s="40" t="s">
        <v>155</v>
      </c>
      <c r="C187" s="36"/>
      <c r="D187" s="35"/>
      <c r="E187" s="35"/>
      <c r="F187" s="37"/>
      <c r="G187" s="34"/>
    </row>
    <row r="188" spans="2:7" x14ac:dyDescent="0.25">
      <c r="B188" s="35"/>
      <c r="C188" s="36"/>
      <c r="D188" s="35"/>
      <c r="E188" s="35"/>
      <c r="F188" s="37"/>
      <c r="G188" s="34"/>
    </row>
    <row r="189" spans="2:7" x14ac:dyDescent="0.25">
      <c r="B189" s="54" t="s">
        <v>47</v>
      </c>
      <c r="C189" s="43">
        <v>2024</v>
      </c>
      <c r="D189" s="43">
        <v>2023</v>
      </c>
      <c r="E189" s="35"/>
      <c r="F189" s="37"/>
      <c r="G189" s="34"/>
    </row>
    <row r="190" spans="2:7" x14ac:dyDescent="0.25">
      <c r="B190" s="44" t="s">
        <v>156</v>
      </c>
      <c r="C190" s="56">
        <v>21506826.48</v>
      </c>
      <c r="D190" s="56">
        <v>18776717.239999998</v>
      </c>
      <c r="E190" s="35"/>
      <c r="F190" s="37"/>
      <c r="G190" s="34"/>
    </row>
    <row r="191" spans="2:7" x14ac:dyDescent="0.25">
      <c r="B191" s="54" t="s">
        <v>157</v>
      </c>
      <c r="C191" s="46">
        <v>21506826.48</v>
      </c>
      <c r="D191" s="46">
        <v>18776717.239999998</v>
      </c>
      <c r="E191" s="35"/>
      <c r="F191" s="37"/>
      <c r="G191" s="34"/>
    </row>
    <row r="192" spans="2:7" x14ac:dyDescent="0.25">
      <c r="B192" s="44" t="s">
        <v>143</v>
      </c>
      <c r="C192" s="75">
        <v>-16281121.74</v>
      </c>
      <c r="D192" s="75">
        <v>-15316185.51</v>
      </c>
      <c r="E192" s="35"/>
      <c r="F192" s="37"/>
      <c r="G192" s="34"/>
    </row>
    <row r="193" spans="2:7" x14ac:dyDescent="0.25">
      <c r="B193" s="54" t="s">
        <v>158</v>
      </c>
      <c r="C193" s="46">
        <v>5225704.74</v>
      </c>
      <c r="D193" s="46">
        <v>3460531.73</v>
      </c>
      <c r="E193" s="35"/>
      <c r="F193" s="37"/>
      <c r="G193" s="34"/>
    </row>
    <row r="194" spans="2:7" x14ac:dyDescent="0.25">
      <c r="B194" s="35"/>
      <c r="C194" s="36"/>
      <c r="D194" s="35"/>
      <c r="E194" s="35"/>
      <c r="F194" s="37"/>
      <c r="G194" s="34"/>
    </row>
    <row r="195" spans="2:7" x14ac:dyDescent="0.25">
      <c r="B195" s="40" t="s">
        <v>159</v>
      </c>
      <c r="C195" s="36"/>
      <c r="D195" s="35"/>
      <c r="E195" s="35"/>
      <c r="F195" s="37"/>
      <c r="G195" s="34"/>
    </row>
    <row r="196" spans="2:7" x14ac:dyDescent="0.25">
      <c r="B196" s="35"/>
      <c r="C196" s="36"/>
      <c r="D196" s="35"/>
      <c r="E196" s="35"/>
      <c r="F196" s="37"/>
      <c r="G196" s="34"/>
    </row>
    <row r="197" spans="2:7" x14ac:dyDescent="0.25">
      <c r="B197" s="54" t="s">
        <v>47</v>
      </c>
      <c r="C197" s="43">
        <v>2024</v>
      </c>
      <c r="D197" s="43">
        <v>2023</v>
      </c>
      <c r="E197" s="35"/>
      <c r="F197" s="37"/>
      <c r="G197" s="34"/>
    </row>
    <row r="198" spans="2:7" x14ac:dyDescent="0.25">
      <c r="B198" s="44" t="s">
        <v>160</v>
      </c>
      <c r="C198" s="56">
        <v>34804986.700000003</v>
      </c>
      <c r="D198" s="56">
        <v>15657296.99</v>
      </c>
      <c r="E198" s="35"/>
      <c r="F198" s="37"/>
      <c r="G198" s="34"/>
    </row>
    <row r="199" spans="2:7" x14ac:dyDescent="0.25">
      <c r="B199" s="54" t="s">
        <v>153</v>
      </c>
      <c r="C199" s="46">
        <v>34804986.700000003</v>
      </c>
      <c r="D199" s="46">
        <v>15657296.99</v>
      </c>
      <c r="E199" s="35"/>
      <c r="F199" s="37"/>
      <c r="G199" s="34"/>
    </row>
    <row r="200" spans="2:7" x14ac:dyDescent="0.25">
      <c r="B200" s="44" t="s">
        <v>143</v>
      </c>
      <c r="C200" s="75">
        <v>-18868501.59</v>
      </c>
      <c r="D200" s="75">
        <v>-12448093.960000001</v>
      </c>
      <c r="E200" s="35"/>
      <c r="F200" s="37"/>
      <c r="G200" s="34"/>
    </row>
    <row r="201" spans="2:7" x14ac:dyDescent="0.25">
      <c r="B201" s="54" t="s">
        <v>161</v>
      </c>
      <c r="C201" s="46">
        <v>15936485.109999999</v>
      </c>
      <c r="D201" s="46">
        <v>3209203.03</v>
      </c>
      <c r="E201" s="35"/>
      <c r="F201" s="37"/>
      <c r="G201" s="34"/>
    </row>
    <row r="202" spans="2:7" x14ac:dyDescent="0.25">
      <c r="B202" s="35"/>
      <c r="C202" s="36"/>
      <c r="D202" s="35"/>
      <c r="E202" s="35"/>
      <c r="F202" s="37"/>
      <c r="G202" s="34"/>
    </row>
    <row r="203" spans="2:7" x14ac:dyDescent="0.25">
      <c r="B203" s="40" t="s">
        <v>180</v>
      </c>
      <c r="C203" s="36"/>
      <c r="D203" s="35"/>
      <c r="E203" s="35"/>
      <c r="F203" s="37"/>
      <c r="G203" s="34"/>
    </row>
    <row r="204" spans="2:7" x14ac:dyDescent="0.25">
      <c r="B204" s="35"/>
      <c r="C204" s="36"/>
      <c r="D204" s="35"/>
      <c r="E204" s="35"/>
      <c r="F204" s="37"/>
      <c r="G204" s="34"/>
    </row>
    <row r="205" spans="2:7" x14ac:dyDescent="0.25">
      <c r="B205" s="54" t="s">
        <v>47</v>
      </c>
      <c r="C205" s="43">
        <v>2024</v>
      </c>
      <c r="D205" s="43">
        <v>2023</v>
      </c>
      <c r="E205" s="35"/>
      <c r="F205" s="37"/>
      <c r="G205" s="34"/>
    </row>
    <row r="206" spans="2:7" x14ac:dyDescent="0.25">
      <c r="B206" s="44" t="s">
        <v>113</v>
      </c>
      <c r="C206" s="56">
        <v>509120.28</v>
      </c>
      <c r="D206" s="56">
        <v>509120.28</v>
      </c>
      <c r="E206" s="35"/>
      <c r="F206" s="37"/>
      <c r="G206" s="34"/>
    </row>
    <row r="207" spans="2:7" x14ac:dyDescent="0.25">
      <c r="B207" s="44" t="s">
        <v>114</v>
      </c>
      <c r="C207" s="56">
        <v>275199.59999999998</v>
      </c>
      <c r="D207" s="56">
        <v>275199.59999999998</v>
      </c>
      <c r="E207" s="35"/>
      <c r="F207" s="37"/>
      <c r="G207" s="34"/>
    </row>
    <row r="208" spans="2:7" x14ac:dyDescent="0.25">
      <c r="B208" s="44" t="s">
        <v>115</v>
      </c>
      <c r="C208" s="56">
        <v>2760174.11</v>
      </c>
      <c r="D208" s="56">
        <v>2618721.61</v>
      </c>
      <c r="E208" s="35"/>
      <c r="F208" s="37"/>
      <c r="G208" s="34"/>
    </row>
    <row r="209" spans="2:7" x14ac:dyDescent="0.25">
      <c r="B209" s="44" t="s">
        <v>162</v>
      </c>
      <c r="C209" s="56">
        <v>324043.40000000002</v>
      </c>
      <c r="D209" s="56">
        <v>227283.39</v>
      </c>
      <c r="E209" s="35"/>
      <c r="F209" s="37"/>
      <c r="G209" s="34"/>
    </row>
    <row r="210" spans="2:7" x14ac:dyDescent="0.25">
      <c r="B210" s="44" t="s">
        <v>112</v>
      </c>
      <c r="C210" s="56">
        <v>154576.57999999999</v>
      </c>
      <c r="D210" s="56">
        <v>154576.57999999999</v>
      </c>
      <c r="E210" s="35"/>
      <c r="F210" s="37"/>
      <c r="G210" s="34"/>
    </row>
    <row r="211" spans="2:7" x14ac:dyDescent="0.25">
      <c r="B211" s="44" t="s">
        <v>163</v>
      </c>
      <c r="C211" s="56">
        <v>1390190.6</v>
      </c>
      <c r="D211" s="56">
        <v>447571.36</v>
      </c>
      <c r="E211" s="35"/>
      <c r="F211" s="37"/>
      <c r="G211" s="34"/>
    </row>
    <row r="212" spans="2:7" x14ac:dyDescent="0.25">
      <c r="B212" s="44" t="s">
        <v>109</v>
      </c>
      <c r="C212" s="56">
        <v>4491188.1900000004</v>
      </c>
      <c r="D212" s="56">
        <v>4227390.92</v>
      </c>
      <c r="E212" s="35"/>
      <c r="F212" s="37"/>
      <c r="G212" s="34"/>
    </row>
    <row r="213" spans="2:7" x14ac:dyDescent="0.25">
      <c r="B213" s="44" t="s">
        <v>164</v>
      </c>
      <c r="C213" s="56">
        <v>6049160.46</v>
      </c>
      <c r="D213" s="56">
        <v>5701660.46</v>
      </c>
      <c r="E213" s="35"/>
      <c r="F213" s="37"/>
      <c r="G213" s="34"/>
    </row>
    <row r="214" spans="2:7" x14ac:dyDescent="0.25">
      <c r="B214" s="44" t="s">
        <v>111</v>
      </c>
      <c r="C214" s="56">
        <v>2292375.98</v>
      </c>
      <c r="D214" s="56">
        <v>1366280.7</v>
      </c>
      <c r="E214" s="35"/>
      <c r="F214" s="37"/>
      <c r="G214" s="34"/>
    </row>
    <row r="215" spans="2:7" x14ac:dyDescent="0.25">
      <c r="B215" s="44" t="s">
        <v>165</v>
      </c>
      <c r="C215" s="56">
        <v>1366280.7</v>
      </c>
      <c r="D215" s="56">
        <v>0</v>
      </c>
      <c r="E215" s="35"/>
      <c r="F215" s="37"/>
      <c r="G215" s="34"/>
    </row>
    <row r="216" spans="2:7" x14ac:dyDescent="0.25">
      <c r="B216" s="44" t="s">
        <v>166</v>
      </c>
      <c r="C216" s="56">
        <v>100872.3</v>
      </c>
      <c r="D216" s="56">
        <v>100872.3</v>
      </c>
      <c r="E216" s="35"/>
      <c r="F216" s="37"/>
      <c r="G216" s="34"/>
    </row>
    <row r="217" spans="2:7" x14ac:dyDescent="0.25">
      <c r="B217" s="54" t="s">
        <v>157</v>
      </c>
      <c r="C217" s="46">
        <v>19713182.199999999</v>
      </c>
      <c r="D217" s="46">
        <v>15874774.460000001</v>
      </c>
      <c r="E217" s="35"/>
      <c r="F217" s="37"/>
      <c r="G217" s="34"/>
    </row>
    <row r="218" spans="2:7" x14ac:dyDescent="0.25">
      <c r="B218" s="44" t="s">
        <v>167</v>
      </c>
      <c r="C218" s="75">
        <v>-10856063.210000001</v>
      </c>
      <c r="D218" s="75">
        <v>-9314243.6500000004</v>
      </c>
      <c r="E218" s="35"/>
      <c r="F218" s="37"/>
      <c r="G218" s="34"/>
    </row>
    <row r="219" spans="2:7" x14ac:dyDescent="0.25">
      <c r="B219" s="54" t="s">
        <v>168</v>
      </c>
      <c r="C219" s="46">
        <v>8857118.9900000002</v>
      </c>
      <c r="D219" s="46">
        <v>6560530.8099999996</v>
      </c>
      <c r="E219" s="35"/>
      <c r="F219" s="37"/>
      <c r="G219" s="34"/>
    </row>
    <row r="220" spans="2:7" x14ac:dyDescent="0.25">
      <c r="B220" s="35"/>
      <c r="C220" s="36"/>
      <c r="D220" s="35"/>
      <c r="E220" s="35"/>
      <c r="F220" s="37"/>
      <c r="G220" s="34"/>
    </row>
    <row r="221" spans="2:7" x14ac:dyDescent="0.25">
      <c r="B221" s="40" t="s">
        <v>169</v>
      </c>
      <c r="C221" s="36"/>
      <c r="D221" s="35"/>
      <c r="E221" s="35"/>
      <c r="F221" s="37"/>
      <c r="G221" s="34"/>
    </row>
    <row r="222" spans="2:7" x14ac:dyDescent="0.25">
      <c r="B222" s="35"/>
      <c r="C222" s="36"/>
      <c r="D222" s="35"/>
      <c r="E222" s="35"/>
      <c r="F222" s="37"/>
      <c r="G222" s="34"/>
    </row>
    <row r="223" spans="2:7" x14ac:dyDescent="0.25">
      <c r="B223" s="54" t="s">
        <v>47</v>
      </c>
      <c r="C223" s="43">
        <v>2024</v>
      </c>
      <c r="D223" s="43">
        <v>2023</v>
      </c>
      <c r="E223" s="35"/>
      <c r="F223" s="37"/>
      <c r="G223" s="34"/>
    </row>
    <row r="224" spans="2:7" x14ac:dyDescent="0.25">
      <c r="B224" s="44" t="s">
        <v>120</v>
      </c>
      <c r="C224" s="56">
        <v>31781959.59</v>
      </c>
      <c r="D224" s="56">
        <v>19853416.93</v>
      </c>
      <c r="E224" s="35"/>
      <c r="F224" s="37"/>
      <c r="G224" s="34"/>
    </row>
    <row r="225" spans="2:7" x14ac:dyDescent="0.25">
      <c r="B225" s="44" t="s">
        <v>170</v>
      </c>
      <c r="C225" s="56">
        <v>802812.12</v>
      </c>
      <c r="D225" s="56">
        <v>0</v>
      </c>
      <c r="E225" s="35"/>
      <c r="F225" s="37"/>
      <c r="G225" s="34"/>
    </row>
    <row r="226" spans="2:7" x14ac:dyDescent="0.25">
      <c r="B226" s="54" t="s">
        <v>157</v>
      </c>
      <c r="C226" s="46">
        <v>32584771.710000001</v>
      </c>
      <c r="D226" s="46">
        <v>19853416.93</v>
      </c>
      <c r="E226" s="35"/>
      <c r="F226" s="37"/>
      <c r="G226" s="34"/>
    </row>
    <row r="227" spans="2:7" x14ac:dyDescent="0.25">
      <c r="B227" s="44" t="s">
        <v>167</v>
      </c>
      <c r="C227" s="75">
        <v>0</v>
      </c>
      <c r="D227" s="75">
        <v>0</v>
      </c>
      <c r="E227" s="35"/>
      <c r="F227" s="37"/>
      <c r="G227" s="34"/>
    </row>
    <row r="228" spans="2:7" x14ac:dyDescent="0.25">
      <c r="B228" s="54" t="s">
        <v>179</v>
      </c>
      <c r="C228" s="46">
        <v>32584771.710000001</v>
      </c>
      <c r="D228" s="46">
        <v>19853416.93</v>
      </c>
      <c r="E228" s="35"/>
      <c r="F228" s="37"/>
      <c r="G228" s="34"/>
    </row>
    <row r="229" spans="2:7" x14ac:dyDescent="0.25">
      <c r="B229" s="35"/>
      <c r="C229" s="36"/>
      <c r="D229" s="35"/>
      <c r="E229" s="35"/>
      <c r="F229" s="37"/>
      <c r="G229" s="34"/>
    </row>
    <row r="230" spans="2:7" x14ac:dyDescent="0.25">
      <c r="B230" s="87" t="s">
        <v>172</v>
      </c>
      <c r="C230" s="87"/>
      <c r="D230" s="87"/>
      <c r="E230" s="87"/>
      <c r="F230" s="87"/>
      <c r="G230" s="34"/>
    </row>
    <row r="231" spans="2:7" x14ac:dyDescent="0.25">
      <c r="B231" s="40"/>
      <c r="C231" s="78"/>
      <c r="D231" s="40"/>
      <c r="E231" s="40"/>
      <c r="F231" s="79"/>
      <c r="G231" s="34"/>
    </row>
    <row r="232" spans="2:7" x14ac:dyDescent="0.25">
      <c r="B232" s="88" t="s">
        <v>171</v>
      </c>
      <c r="C232" s="88"/>
      <c r="D232" s="88"/>
      <c r="E232" s="88"/>
      <c r="F232" s="88"/>
      <c r="G232" s="34"/>
    </row>
    <row r="233" spans="2:7" x14ac:dyDescent="0.25">
      <c r="B233" s="53"/>
      <c r="C233" s="53"/>
      <c r="D233" s="53"/>
      <c r="E233" s="53"/>
      <c r="F233" s="53"/>
      <c r="G233" s="34"/>
    </row>
    <row r="234" spans="2:7" x14ac:dyDescent="0.25">
      <c r="B234" s="54" t="s">
        <v>47</v>
      </c>
      <c r="C234" s="43">
        <v>2024</v>
      </c>
      <c r="D234" s="67">
        <v>2023</v>
      </c>
      <c r="E234" s="68"/>
      <c r="F234" s="1"/>
      <c r="G234" s="34"/>
    </row>
    <row r="235" spans="2:7" x14ac:dyDescent="0.25">
      <c r="B235" s="44" t="s">
        <v>116</v>
      </c>
      <c r="C235" s="45">
        <v>9740252.3000000007</v>
      </c>
      <c r="D235" s="45">
        <v>9740252.3000000007</v>
      </c>
      <c r="E235" s="36"/>
      <c r="F235" s="1"/>
      <c r="G235" s="34"/>
    </row>
    <row r="236" spans="2:7" x14ac:dyDescent="0.25">
      <c r="B236" s="44" t="s">
        <v>117</v>
      </c>
      <c r="C236" s="45">
        <v>2282708.7599999998</v>
      </c>
      <c r="D236" s="45">
        <v>2282708.7599999998</v>
      </c>
      <c r="E236" s="36"/>
      <c r="F236" s="1"/>
      <c r="G236" s="34"/>
    </row>
    <row r="237" spans="2:7" x14ac:dyDescent="0.25">
      <c r="B237" s="44" t="s">
        <v>118</v>
      </c>
      <c r="C237" s="46">
        <f>SUM(C235:C236)</f>
        <v>12022961.060000001</v>
      </c>
      <c r="D237" s="46">
        <f>SUM(D235:D236)</f>
        <v>12022961.060000001</v>
      </c>
      <c r="E237" s="66"/>
      <c r="F237" s="1"/>
      <c r="G237" s="34"/>
    </row>
    <row r="238" spans="2:7" x14ac:dyDescent="0.25">
      <c r="B238" s="44" t="s">
        <v>119</v>
      </c>
      <c r="C238" s="80">
        <v>-9740252.3000000007</v>
      </c>
      <c r="D238" s="80">
        <v>-9740252.3000000007</v>
      </c>
      <c r="E238" s="36"/>
      <c r="F238" s="1"/>
      <c r="G238" s="34"/>
    </row>
    <row r="239" spans="2:7" x14ac:dyDescent="0.25">
      <c r="B239" s="54" t="s">
        <v>178</v>
      </c>
      <c r="C239" s="46">
        <f>SUM(C237:C238)</f>
        <v>2282708.7599999998</v>
      </c>
      <c r="D239" s="46">
        <f>SUM(D237:D238)</f>
        <v>2282708.7599999998</v>
      </c>
      <c r="E239" s="66"/>
      <c r="F239" s="1"/>
      <c r="G239" s="34"/>
    </row>
    <row r="240" spans="2:7" x14ac:dyDescent="0.25">
      <c r="B240" s="35"/>
      <c r="C240" s="36"/>
      <c r="D240" s="35"/>
      <c r="E240" s="35"/>
      <c r="F240" s="37"/>
      <c r="G240" s="34"/>
    </row>
    <row r="241" spans="2:7" x14ac:dyDescent="0.25">
      <c r="B241" s="87" t="s">
        <v>173</v>
      </c>
      <c r="C241" s="87"/>
      <c r="D241" s="87"/>
      <c r="E241" s="87"/>
      <c r="F241" s="87"/>
      <c r="G241" s="34"/>
    </row>
    <row r="242" spans="2:7" x14ac:dyDescent="0.25">
      <c r="B242" s="88" t="s">
        <v>174</v>
      </c>
      <c r="C242" s="88"/>
      <c r="D242" s="88"/>
      <c r="E242" s="88"/>
      <c r="F242" s="88"/>
      <c r="G242" s="34"/>
    </row>
    <row r="243" spans="2:7" x14ac:dyDescent="0.25">
      <c r="B243" s="35"/>
      <c r="C243" s="36"/>
      <c r="D243" s="35"/>
      <c r="E243" s="35"/>
      <c r="F243" s="37"/>
      <c r="G243" s="34"/>
    </row>
    <row r="244" spans="2:7" x14ac:dyDescent="0.25">
      <c r="B244" s="54" t="s">
        <v>47</v>
      </c>
      <c r="C244" s="43">
        <v>2024</v>
      </c>
      <c r="D244" s="67">
        <v>2023</v>
      </c>
      <c r="E244" s="68"/>
      <c r="F244" s="1"/>
      <c r="G244" s="34"/>
    </row>
    <row r="245" spans="2:7" x14ac:dyDescent="0.25">
      <c r="B245" s="44" t="s">
        <v>121</v>
      </c>
      <c r="C245" s="45">
        <v>2597092.73</v>
      </c>
      <c r="D245" s="45">
        <v>2567592.9700000002</v>
      </c>
      <c r="E245" s="36"/>
      <c r="F245" s="1"/>
      <c r="G245" s="34"/>
    </row>
    <row r="246" spans="2:7" ht="30" x14ac:dyDescent="0.25">
      <c r="B246" s="81" t="s">
        <v>177</v>
      </c>
      <c r="C246" s="82">
        <f>SUM(C245)</f>
        <v>2597092.73</v>
      </c>
      <c r="D246" s="82">
        <f>SUM(D245)</f>
        <v>2567592.9700000002</v>
      </c>
      <c r="E246" s="66"/>
      <c r="F246" s="1"/>
      <c r="G246" s="34"/>
    </row>
    <row r="247" spans="2:7" x14ac:dyDescent="0.25">
      <c r="B247" s="35"/>
      <c r="C247" s="36"/>
      <c r="D247" s="35"/>
      <c r="E247" s="35"/>
      <c r="F247" s="37"/>
      <c r="G247" s="34"/>
    </row>
    <row r="248" spans="2:7" x14ac:dyDescent="0.25">
      <c r="B248" s="35"/>
      <c r="C248" s="36"/>
      <c r="D248" s="35"/>
      <c r="E248" s="35"/>
      <c r="F248" s="37"/>
      <c r="G248" s="34"/>
    </row>
    <row r="249" spans="2:7" x14ac:dyDescent="0.25">
      <c r="B249" s="39" t="s">
        <v>122</v>
      </c>
      <c r="C249" s="36"/>
      <c r="D249" s="35"/>
      <c r="E249" s="35"/>
      <c r="F249" s="37"/>
      <c r="G249" s="34"/>
    </row>
    <row r="250" spans="2:7" x14ac:dyDescent="0.25">
      <c r="B250" s="87" t="s">
        <v>181</v>
      </c>
      <c r="C250" s="87"/>
      <c r="D250" s="87"/>
      <c r="E250" s="87"/>
      <c r="F250" s="87"/>
      <c r="G250" s="34"/>
    </row>
    <row r="251" spans="2:7" x14ac:dyDescent="0.25">
      <c r="B251" s="1"/>
      <c r="C251" s="1"/>
      <c r="D251" s="1"/>
      <c r="E251" s="1"/>
      <c r="F251" s="1"/>
      <c r="G251" s="34"/>
    </row>
    <row r="252" spans="2:7" x14ac:dyDescent="0.25">
      <c r="B252" s="88" t="s">
        <v>183</v>
      </c>
      <c r="C252" s="88"/>
      <c r="D252" s="88"/>
      <c r="E252" s="88"/>
      <c r="F252" s="88"/>
      <c r="G252" s="34"/>
    </row>
    <row r="253" spans="2:7" x14ac:dyDescent="0.25">
      <c r="B253" s="53"/>
      <c r="C253" s="53"/>
      <c r="D253" s="53"/>
      <c r="E253" s="53"/>
      <c r="F253" s="83"/>
      <c r="G253" s="34"/>
    </row>
    <row r="254" spans="2:7" x14ac:dyDescent="0.25">
      <c r="B254" s="54" t="s">
        <v>47</v>
      </c>
      <c r="C254" s="43">
        <v>2024</v>
      </c>
      <c r="D254" s="43">
        <v>2023</v>
      </c>
      <c r="E254" s="68"/>
      <c r="F254" s="1"/>
      <c r="G254" s="34"/>
    </row>
    <row r="255" spans="2:7" x14ac:dyDescent="0.25">
      <c r="B255" s="44" t="s">
        <v>175</v>
      </c>
      <c r="C255" s="69">
        <v>52400</v>
      </c>
      <c r="D255" s="69">
        <v>0</v>
      </c>
      <c r="E255" s="68"/>
      <c r="F255" s="1"/>
      <c r="G255" s="34"/>
    </row>
    <row r="256" spans="2:7" x14ac:dyDescent="0.25">
      <c r="B256" s="44" t="s">
        <v>129</v>
      </c>
      <c r="C256" s="69">
        <v>3883769.34</v>
      </c>
      <c r="D256" s="69">
        <v>6688280.6100000003</v>
      </c>
      <c r="E256" s="84"/>
      <c r="F256" s="1"/>
      <c r="G256" s="34"/>
    </row>
    <row r="257" spans="2:7" ht="30" x14ac:dyDescent="0.25">
      <c r="B257" s="85" t="s">
        <v>176</v>
      </c>
      <c r="C257" s="69">
        <v>202391.32</v>
      </c>
      <c r="D257" s="69">
        <v>2551425.64</v>
      </c>
      <c r="E257" s="84"/>
      <c r="F257" s="1"/>
      <c r="G257" s="34"/>
    </row>
    <row r="258" spans="2:7" x14ac:dyDescent="0.25">
      <c r="B258" s="54" t="s">
        <v>182</v>
      </c>
      <c r="C258" s="46">
        <f>SUM(C255:C257)</f>
        <v>4138560.6599999997</v>
      </c>
      <c r="D258" s="46">
        <f>SUM(D256:D257)</f>
        <v>9239706.25</v>
      </c>
      <c r="E258" s="66"/>
      <c r="F258" s="1"/>
      <c r="G258" s="34"/>
    </row>
    <row r="259" spans="2:7" x14ac:dyDescent="0.25">
      <c r="B259" s="35"/>
      <c r="C259" s="66"/>
      <c r="D259" s="66"/>
      <c r="E259" s="66"/>
      <c r="F259" s="76"/>
      <c r="G259" s="34"/>
    </row>
    <row r="260" spans="2:7" x14ac:dyDescent="0.25">
      <c r="B260" s="87" t="s">
        <v>186</v>
      </c>
      <c r="C260" s="87"/>
      <c r="D260" s="87"/>
      <c r="E260" s="87"/>
      <c r="F260" s="87"/>
      <c r="G260" s="34"/>
    </row>
    <row r="261" spans="2:7" x14ac:dyDescent="0.25">
      <c r="B261" s="40"/>
      <c r="C261" s="40"/>
      <c r="D261" s="40"/>
      <c r="E261" s="40"/>
      <c r="F261" s="40"/>
      <c r="G261" s="34"/>
    </row>
    <row r="262" spans="2:7" x14ac:dyDescent="0.25">
      <c r="B262" s="88" t="s">
        <v>184</v>
      </c>
      <c r="C262" s="88"/>
      <c r="D262" s="88"/>
      <c r="E262" s="88"/>
      <c r="F262" s="88"/>
      <c r="G262" s="34"/>
    </row>
    <row r="263" spans="2:7" x14ac:dyDescent="0.25">
      <c r="B263" s="53"/>
      <c r="C263" s="53"/>
      <c r="D263" s="53"/>
      <c r="E263" s="53"/>
      <c r="F263" s="53"/>
      <c r="G263" s="34"/>
    </row>
    <row r="264" spans="2:7" x14ac:dyDescent="0.25">
      <c r="B264" s="42" t="s">
        <v>47</v>
      </c>
      <c r="C264" s="43">
        <v>2024</v>
      </c>
      <c r="D264" s="67">
        <v>2023</v>
      </c>
      <c r="E264" s="68"/>
      <c r="F264" s="1"/>
      <c r="G264" s="34"/>
    </row>
    <row r="265" spans="2:7" x14ac:dyDescent="0.25">
      <c r="B265" s="44" t="s">
        <v>123</v>
      </c>
      <c r="C265" s="45">
        <v>44999.8</v>
      </c>
      <c r="D265" s="45">
        <v>101582.39999999999</v>
      </c>
      <c r="E265" s="36"/>
      <c r="F265" s="1"/>
      <c r="G265" s="34"/>
    </row>
    <row r="266" spans="2:7" x14ac:dyDescent="0.25">
      <c r="B266" s="44" t="s">
        <v>124</v>
      </c>
      <c r="C266" s="45">
        <v>377521.91</v>
      </c>
      <c r="D266" s="45">
        <v>555585.05000000005</v>
      </c>
      <c r="E266" s="36"/>
      <c r="F266" s="1"/>
      <c r="G266" s="34"/>
    </row>
    <row r="267" spans="2:7" x14ac:dyDescent="0.25">
      <c r="B267" s="44" t="s">
        <v>125</v>
      </c>
      <c r="C267" s="45">
        <v>3448097.65</v>
      </c>
      <c r="D267" s="45">
        <v>3300221.21</v>
      </c>
      <c r="E267" s="36"/>
      <c r="F267" s="1"/>
      <c r="G267" s="34"/>
    </row>
    <row r="268" spans="2:7" x14ac:dyDescent="0.25">
      <c r="B268" s="44" t="s">
        <v>126</v>
      </c>
      <c r="C268" s="45">
        <v>147110.34</v>
      </c>
      <c r="D268" s="45">
        <v>274377.25</v>
      </c>
      <c r="E268" s="36"/>
      <c r="F268" s="1"/>
      <c r="G268" s="34"/>
    </row>
    <row r="269" spans="2:7" x14ac:dyDescent="0.25">
      <c r="B269" s="44" t="s">
        <v>127</v>
      </c>
      <c r="C269" s="45">
        <v>44999.8</v>
      </c>
      <c r="D269" s="45">
        <v>104674.63</v>
      </c>
      <c r="E269" s="36"/>
      <c r="F269" s="1"/>
      <c r="G269" s="34"/>
    </row>
    <row r="270" spans="2:7" x14ac:dyDescent="0.25">
      <c r="B270" s="44" t="s">
        <v>185</v>
      </c>
      <c r="C270" s="45">
        <v>1675</v>
      </c>
      <c r="D270" s="45">
        <v>0</v>
      </c>
      <c r="E270" s="36"/>
      <c r="F270" s="1"/>
      <c r="G270" s="34"/>
    </row>
    <row r="271" spans="2:7" x14ac:dyDescent="0.25">
      <c r="B271" s="54" t="s">
        <v>128</v>
      </c>
      <c r="C271" s="82">
        <f>SUM(C265:C270)</f>
        <v>4064404.4999999995</v>
      </c>
      <c r="D271" s="82">
        <f>SUM(D265:D269)</f>
        <v>4336440.54</v>
      </c>
      <c r="E271" s="66"/>
      <c r="F271" s="1"/>
      <c r="G271" s="34"/>
    </row>
    <row r="272" spans="2:7" x14ac:dyDescent="0.25">
      <c r="B272" s="35"/>
      <c r="C272" s="36"/>
      <c r="D272" s="35"/>
      <c r="E272" s="35"/>
      <c r="F272" s="37"/>
      <c r="G272" s="34"/>
    </row>
    <row r="273" spans="2:7" x14ac:dyDescent="0.25">
      <c r="B273" s="87" t="s">
        <v>187</v>
      </c>
      <c r="C273" s="87"/>
      <c r="D273" s="87"/>
      <c r="E273" s="87"/>
      <c r="F273" s="87"/>
      <c r="G273" s="34"/>
    </row>
    <row r="274" spans="2:7" x14ac:dyDescent="0.25">
      <c r="B274" s="88" t="s">
        <v>189</v>
      </c>
      <c r="C274" s="88"/>
      <c r="D274" s="88"/>
      <c r="E274" s="88"/>
      <c r="F274" s="88"/>
      <c r="G274" s="34"/>
    </row>
    <row r="275" spans="2:7" x14ac:dyDescent="0.25">
      <c r="B275" s="53"/>
      <c r="C275" s="53"/>
      <c r="D275" s="53"/>
      <c r="E275" s="53"/>
      <c r="F275" s="53"/>
      <c r="G275" s="34"/>
    </row>
    <row r="276" spans="2:7" x14ac:dyDescent="0.25">
      <c r="B276" s="54" t="s">
        <v>47</v>
      </c>
      <c r="C276" s="43">
        <v>2024</v>
      </c>
      <c r="D276" s="43">
        <v>2023</v>
      </c>
      <c r="E276" s="68"/>
      <c r="F276" s="1"/>
      <c r="G276" s="34"/>
    </row>
    <row r="277" spans="2:7" x14ac:dyDescent="0.25">
      <c r="B277" s="44" t="s">
        <v>130</v>
      </c>
      <c r="C277" s="69">
        <v>13235452.52</v>
      </c>
      <c r="D277" s="69">
        <v>12190030.970000001</v>
      </c>
      <c r="E277" s="68"/>
      <c r="F277" s="1"/>
      <c r="G277" s="34"/>
    </row>
    <row r="278" spans="2:7" x14ac:dyDescent="0.25">
      <c r="B278" s="44" t="s">
        <v>131</v>
      </c>
      <c r="C278" s="69">
        <v>27586303.120000001</v>
      </c>
      <c r="D278" s="69">
        <v>23627736.989999998</v>
      </c>
      <c r="E278" s="68"/>
      <c r="F278" s="1"/>
      <c r="G278" s="34"/>
    </row>
    <row r="279" spans="2:7" x14ac:dyDescent="0.25">
      <c r="B279" s="44" t="s">
        <v>132</v>
      </c>
      <c r="C279" s="69">
        <v>1200000</v>
      </c>
      <c r="D279" s="69">
        <v>1576882.16</v>
      </c>
      <c r="E279" s="68"/>
      <c r="F279" s="1"/>
      <c r="G279" s="34"/>
    </row>
    <row r="280" spans="2:7" x14ac:dyDescent="0.25">
      <c r="B280" s="54" t="s">
        <v>191</v>
      </c>
      <c r="C280" s="46">
        <f ca="1">SUM(C277:C288)</f>
        <v>42964741.640000001</v>
      </c>
      <c r="D280" s="46">
        <f ca="1">SUM(D277:D288)</f>
        <v>38337636.119999997</v>
      </c>
      <c r="E280" s="66"/>
      <c r="F280" s="1"/>
      <c r="G280" s="34"/>
    </row>
    <row r="281" spans="2:7" x14ac:dyDescent="0.25">
      <c r="B281" s="35"/>
      <c r="C281" s="36"/>
      <c r="D281" s="35"/>
      <c r="E281" s="35"/>
      <c r="F281" s="37"/>
      <c r="G281" s="34"/>
    </row>
    <row r="282" spans="2:7" x14ac:dyDescent="0.25">
      <c r="B282" s="87" t="s">
        <v>188</v>
      </c>
      <c r="C282" s="87"/>
      <c r="D282" s="87"/>
      <c r="E282" s="87"/>
      <c r="F282" s="87"/>
      <c r="G282" s="34"/>
    </row>
    <row r="283" spans="2:7" x14ac:dyDescent="0.25">
      <c r="B283" s="88" t="s">
        <v>190</v>
      </c>
      <c r="C283" s="88"/>
      <c r="D283" s="88"/>
      <c r="E283" s="88"/>
      <c r="F283" s="88"/>
      <c r="G283" s="34"/>
    </row>
    <row r="284" spans="2:7" x14ac:dyDescent="0.25">
      <c r="B284" s="53"/>
      <c r="C284" s="53"/>
      <c r="D284" s="53"/>
      <c r="E284" s="53"/>
      <c r="F284" s="53"/>
      <c r="G284" s="34"/>
    </row>
    <row r="285" spans="2:7" x14ac:dyDescent="0.25">
      <c r="B285" s="54" t="s">
        <v>47</v>
      </c>
      <c r="C285" s="43">
        <v>2024</v>
      </c>
      <c r="D285" s="43">
        <v>2023</v>
      </c>
      <c r="E285" s="68"/>
      <c r="F285" s="1"/>
      <c r="G285" s="34"/>
    </row>
    <row r="286" spans="2:7" x14ac:dyDescent="0.25">
      <c r="B286" s="44" t="s">
        <v>133</v>
      </c>
      <c r="C286" s="69">
        <v>682787.5</v>
      </c>
      <c r="D286" s="69">
        <v>942986</v>
      </c>
      <c r="E286" s="68"/>
      <c r="F286" s="1"/>
      <c r="G286" s="34"/>
    </row>
    <row r="287" spans="2:7" x14ac:dyDescent="0.25">
      <c r="B287" s="54" t="s">
        <v>192</v>
      </c>
      <c r="C287" s="46">
        <f>SUM(C286)</f>
        <v>682787.5</v>
      </c>
      <c r="D287" s="46">
        <f>SUM(D286)</f>
        <v>942986</v>
      </c>
      <c r="E287" s="66"/>
      <c r="F287" s="1"/>
      <c r="G287" s="34"/>
    </row>
    <row r="288" spans="2:7" x14ac:dyDescent="0.25">
      <c r="B288" s="35"/>
      <c r="C288" s="84"/>
      <c r="D288" s="84"/>
      <c r="E288" s="35"/>
      <c r="F288" s="37"/>
      <c r="G288" s="34"/>
    </row>
    <row r="289" spans="2:7" x14ac:dyDescent="0.25">
      <c r="B289" s="1"/>
      <c r="C289" s="36"/>
      <c r="D289" s="35"/>
      <c r="E289" s="35"/>
      <c r="F289" s="37"/>
      <c r="G289" s="34"/>
    </row>
    <row r="290" spans="2:7" x14ac:dyDescent="0.25">
      <c r="B290" s="39"/>
      <c r="C290" s="36"/>
      <c r="D290" s="35"/>
      <c r="E290" s="35"/>
      <c r="F290" s="37"/>
      <c r="G290" s="34"/>
    </row>
    <row r="291" spans="2:7" x14ac:dyDescent="0.25">
      <c r="B291" s="87" t="s">
        <v>193</v>
      </c>
      <c r="C291" s="87"/>
      <c r="D291" s="87"/>
      <c r="E291" s="87"/>
      <c r="F291" s="87"/>
      <c r="G291" s="34"/>
    </row>
    <row r="292" spans="2:7" x14ac:dyDescent="0.25">
      <c r="B292" s="40"/>
      <c r="C292" s="40"/>
      <c r="D292" s="40"/>
      <c r="E292" s="40"/>
      <c r="F292" s="40"/>
      <c r="G292" s="34"/>
    </row>
    <row r="293" spans="2:7" x14ac:dyDescent="0.25">
      <c r="B293" s="39" t="s">
        <v>29</v>
      </c>
      <c r="C293" s="78"/>
      <c r="D293" s="40"/>
      <c r="E293" s="40"/>
      <c r="F293" s="79"/>
      <c r="G293" s="34"/>
    </row>
    <row r="294" spans="2:7" x14ac:dyDescent="0.25">
      <c r="B294" s="88" t="s">
        <v>134</v>
      </c>
      <c r="C294" s="88"/>
      <c r="D294" s="88"/>
      <c r="E294" s="88"/>
      <c r="F294" s="88"/>
      <c r="G294" s="34"/>
    </row>
    <row r="295" spans="2:7" x14ac:dyDescent="0.25">
      <c r="B295" s="39"/>
      <c r="C295" s="36"/>
      <c r="D295" s="35"/>
      <c r="E295" s="35"/>
      <c r="F295" s="37"/>
      <c r="G295" s="1"/>
    </row>
    <row r="296" spans="2:7" x14ac:dyDescent="0.25">
      <c r="B296" s="54" t="s">
        <v>47</v>
      </c>
      <c r="C296" s="43">
        <v>2024</v>
      </c>
      <c r="D296" s="67">
        <v>2023</v>
      </c>
      <c r="E296" s="68"/>
      <c r="F296" s="1"/>
      <c r="G296" s="1"/>
    </row>
    <row r="297" spans="2:7" x14ac:dyDescent="0.25">
      <c r="B297" s="44" t="s">
        <v>29</v>
      </c>
      <c r="C297" s="45">
        <v>9450837.6500000004</v>
      </c>
      <c r="D297" s="86">
        <v>9450837.6500000004</v>
      </c>
      <c r="E297" s="36"/>
      <c r="F297" s="1"/>
      <c r="G297" s="1"/>
    </row>
    <row r="298" spans="2:7" x14ac:dyDescent="0.25">
      <c r="B298" s="44" t="s">
        <v>196</v>
      </c>
      <c r="C298" s="45">
        <v>219290063.44</v>
      </c>
      <c r="D298" s="86">
        <v>216674361.28999999</v>
      </c>
      <c r="E298" s="36"/>
      <c r="F298" s="1"/>
      <c r="G298" s="1"/>
    </row>
    <row r="299" spans="2:7" x14ac:dyDescent="0.25">
      <c r="B299" s="44" t="s">
        <v>195</v>
      </c>
      <c r="C299" s="80">
        <v>-24282107.960000001</v>
      </c>
      <c r="D299" s="80">
        <v>-23254172.030000001</v>
      </c>
      <c r="E299" s="36"/>
      <c r="F299" s="1"/>
      <c r="G299" s="1"/>
    </row>
    <row r="300" spans="2:7" x14ac:dyDescent="0.25">
      <c r="B300" s="54" t="s">
        <v>33</v>
      </c>
      <c r="C300" s="46">
        <f>SUM(C297:C299)</f>
        <v>204458793.13</v>
      </c>
      <c r="D300" s="46">
        <f>SUM(D297:D299)</f>
        <v>202871026.91</v>
      </c>
      <c r="E300" s="36"/>
      <c r="F300" s="1"/>
      <c r="G300" s="1"/>
    </row>
    <row r="301" spans="2:7" x14ac:dyDescent="0.25">
      <c r="B301" s="44" t="s">
        <v>135</v>
      </c>
      <c r="C301" s="45">
        <v>63549449.549999997</v>
      </c>
      <c r="D301" s="86">
        <v>18014886.210000001</v>
      </c>
      <c r="E301" s="36"/>
      <c r="F301" s="1"/>
      <c r="G301" s="1"/>
    </row>
    <row r="302" spans="2:7" x14ac:dyDescent="0.25">
      <c r="B302" s="54" t="s">
        <v>194</v>
      </c>
      <c r="C302" s="46">
        <f>C300+C301</f>
        <v>268008242.68000001</v>
      </c>
      <c r="D302" s="46">
        <f>D300+D301</f>
        <v>220885913.12</v>
      </c>
      <c r="E302" s="66"/>
      <c r="F302" s="1"/>
      <c r="G302" s="1"/>
    </row>
  </sheetData>
  <mergeCells count="38">
    <mergeCell ref="A1:E1"/>
    <mergeCell ref="A2:E2"/>
    <mergeCell ref="A3:E3"/>
    <mergeCell ref="A4:E4"/>
    <mergeCell ref="B53:E53"/>
    <mergeCell ref="B54:E54"/>
    <mergeCell ref="B62:F62"/>
    <mergeCell ref="B64:F64"/>
    <mergeCell ref="B67:F67"/>
    <mergeCell ref="B68:F68"/>
    <mergeCell ref="B81:F81"/>
    <mergeCell ref="B87:F88"/>
    <mergeCell ref="B91:F91"/>
    <mergeCell ref="B98:F98"/>
    <mergeCell ref="B99:F99"/>
    <mergeCell ref="B142:F142"/>
    <mergeCell ref="B143:F143"/>
    <mergeCell ref="B150:F150"/>
    <mergeCell ref="B151:F151"/>
    <mergeCell ref="B101:F101"/>
    <mergeCell ref="B102:F102"/>
    <mergeCell ref="B119:F119"/>
    <mergeCell ref="B120:G120"/>
    <mergeCell ref="B130:F131"/>
    <mergeCell ref="B230:F230"/>
    <mergeCell ref="B232:F232"/>
    <mergeCell ref="B241:F241"/>
    <mergeCell ref="B242:F242"/>
    <mergeCell ref="B250:F250"/>
    <mergeCell ref="B291:F291"/>
    <mergeCell ref="B294:F294"/>
    <mergeCell ref="B252:F252"/>
    <mergeCell ref="B282:F282"/>
    <mergeCell ref="B283:F283"/>
    <mergeCell ref="B262:F262"/>
    <mergeCell ref="B260:F260"/>
    <mergeCell ref="B273:F273"/>
    <mergeCell ref="B274:F274"/>
  </mergeCells>
  <pageMargins left="0.7" right="0.7" top="0.75" bottom="0.75" header="0.3" footer="0.3"/>
  <pageSetup scale="69" orientation="portrait" r:id="rId1"/>
  <rowBreaks count="2" manualBreakCount="2">
    <brk id="118" max="5" man="1"/>
    <brk id="176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B3C4A-0008-42C1-8E48-778BC41A5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8BA361-1EB2-481A-BE55-B1817D925E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Pedro Pauel Montero De Oleo</cp:lastModifiedBy>
  <cp:lastPrinted>2024-10-10T20:47:40Z</cp:lastPrinted>
  <dcterms:created xsi:type="dcterms:W3CDTF">2024-10-10T18:08:05Z</dcterms:created>
  <dcterms:modified xsi:type="dcterms:W3CDTF">2024-10-10T21:00:13Z</dcterms:modified>
</cp:coreProperties>
</file>