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Agosto 2024/"/>
    </mc:Choice>
  </mc:AlternateContent>
  <xr:revisionPtr revIDLastSave="0" documentId="8_{B29DF103-AE13-4B5B-B0E1-300DDE85FF18}" xr6:coauthVersionLast="47" xr6:coauthVersionMax="47" xr10:uidLastSave="{00000000-0000-0000-0000-000000000000}"/>
  <bookViews>
    <workbookView xWindow="-120" yWindow="-120" windowWidth="29040" windowHeight="15840" xr2:uid="{D72CFAA2-C421-434C-8806-D2BA57C12D1E}"/>
  </bookViews>
  <sheets>
    <sheet name="Balance Genera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6" i="1" l="1"/>
  <c r="E249" i="1"/>
  <c r="B249" i="1"/>
  <c r="E236" i="1"/>
  <c r="B236" i="1"/>
  <c r="E229" i="1"/>
  <c r="B229" i="1"/>
  <c r="E220" i="1"/>
  <c r="B220" i="1"/>
  <c r="E211" i="1"/>
  <c r="B211" i="1"/>
  <c r="E195" i="1"/>
  <c r="E197" i="1" s="1"/>
  <c r="B195" i="1"/>
  <c r="B197" i="1" s="1"/>
  <c r="B187" i="1"/>
  <c r="B176" i="1"/>
  <c r="E175" i="1"/>
  <c r="E177" i="1" s="1"/>
  <c r="B175" i="1"/>
  <c r="B177" i="1" s="1"/>
  <c r="E149" i="1"/>
  <c r="B149" i="1"/>
  <c r="E142" i="1"/>
  <c r="B142" i="1"/>
  <c r="E134" i="1"/>
  <c r="B134" i="1"/>
  <c r="E120" i="1"/>
  <c r="B120" i="1"/>
  <c r="E111" i="1"/>
  <c r="B111" i="1"/>
  <c r="E96" i="1"/>
  <c r="E77" i="1"/>
  <c r="B77" i="1"/>
  <c r="E44" i="1"/>
  <c r="C43" i="1"/>
  <c r="C44" i="1" s="1"/>
  <c r="E33" i="1"/>
  <c r="E46" i="1" s="1"/>
  <c r="C32" i="1"/>
  <c r="C31" i="1"/>
  <c r="C30" i="1"/>
  <c r="C29" i="1"/>
  <c r="C33" i="1" s="1"/>
  <c r="C46" i="1" s="1"/>
  <c r="E21" i="1"/>
  <c r="C20" i="1"/>
  <c r="C19" i="1"/>
  <c r="C21" i="1" s="1"/>
  <c r="E16" i="1"/>
  <c r="C15" i="1"/>
  <c r="C14" i="1"/>
  <c r="C13" i="1"/>
  <c r="C12" i="1"/>
  <c r="C16" i="1" s="1"/>
  <c r="E23" i="1" l="1"/>
  <c r="C23" i="1"/>
</calcChain>
</file>

<file path=xl/sharedStrings.xml><?xml version="1.0" encoding="utf-8"?>
<sst xmlns="http://schemas.openxmlformats.org/spreadsheetml/2006/main" count="214" uniqueCount="189">
  <si>
    <t>SUPERINTENDENCIA DE PENSIONES
BALANCE GENERAL
 AL 31  DE JULIO 2024 Y 2023
Valores RD$</t>
  </si>
  <si>
    <t>Estado De Situación Financiera</t>
  </si>
  <si>
    <t>Al 31 de Agosto de 2024 y 2023 (Valores en DOP$)</t>
  </si>
  <si>
    <t>(Valores en RD$/DOP$)</t>
  </si>
  <si>
    <t>NOTAS</t>
  </si>
  <si>
    <t>ACTIVOS</t>
  </si>
  <si>
    <t>ACTIVOS CORRIENTES</t>
  </si>
  <si>
    <t>Efectivo y Equivalente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</si>
  <si>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</si>
  <si>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</si>
  <si>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</si>
  <si>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</si>
  <si>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</si>
  <si>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</si>
  <si>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</si>
  <si>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</si>
  <si>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</si>
  <si>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</si>
  <si>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</si>
  <si>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</si>
  <si>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</si>
  <si>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</si>
  <si>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</si>
  <si>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</si>
  <si>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</si>
  <si>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</si>
  <si>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8</t>
  </si>
  <si>
    <t>Cuentas por Pagar</t>
  </si>
  <si>
    <t>NOTA 9</t>
  </si>
  <si>
    <t>Otras Cuentas por Pagar</t>
  </si>
  <si>
    <t>NOTA 10</t>
  </si>
  <si>
    <t>Sobregiro Bancario</t>
  </si>
  <si>
    <t>NOTA 11</t>
  </si>
  <si>
    <t>TOTAL PASIVOS CORRIENTES</t>
  </si>
  <si>
    <t>PASIVOS NO CORRIENTES</t>
  </si>
  <si>
    <t>Pasivos no Corrientes</t>
  </si>
  <si>
    <t>TOTAL PASIVOS NO CORRIENTES</t>
  </si>
  <si>
    <t>PATRIMONIO</t>
  </si>
  <si>
    <t>Otros Ajustes de Años Anteriores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</si>
  <si>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</si>
  <si>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</si>
  <si>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</si>
  <si>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</si>
  <si>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</si>
  <si>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</si>
  <si>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Johnson Moreno Cruz</t>
  </si>
  <si>
    <t>Monica  Peña Medina</t>
  </si>
  <si>
    <t>Encargado de Contabilidad</t>
  </si>
  <si>
    <t>Contralora</t>
  </si>
  <si>
    <t>ESTADOS FINANCIEROS</t>
  </si>
  <si>
    <t xml:space="preserve">                       Pagina 1</t>
  </si>
  <si>
    <t>BALANCE GENERAL</t>
  </si>
  <si>
    <t>SUPERINTENDENCIA DE PENSIONES
NOTA A LOS ESTADOS FINANCIEROS
 AL 31 DE AGOSTO 2024 Y 2023
Valores RD$</t>
  </si>
  <si>
    <t xml:space="preserve">BALANCE GENERAL   </t>
  </si>
  <si>
    <t xml:space="preserve">Nota 2: Efectivo y Equivalente  </t>
  </si>
  <si>
    <t xml:space="preserve">Al 31 de Agosto de los años 2024 y 2023, el efectivo disponible en Caja y en las Cuentas Bancarias del Banco de Reservas de la República Dominicana y JMMB Bank, S.A.,está conformado por las siguientes cuentas: </t>
  </si>
  <si>
    <t>Descripción</t>
  </si>
  <si>
    <t>Caja Chica</t>
  </si>
  <si>
    <t>Cuenta Corriente Regular</t>
  </si>
  <si>
    <t>Cuenta Corriente Operaciones</t>
  </si>
  <si>
    <t>Cuenta Corriente Nómina</t>
  </si>
  <si>
    <t>Cuenta Corriente Inversión JMMB</t>
  </si>
  <si>
    <t>Cuenta Corriente CCRyLI*</t>
  </si>
  <si>
    <t>Total Disponible en Caja y Bancos</t>
  </si>
  <si>
    <t>Nota 2.2 Cuentas en Moneda Extranjera</t>
  </si>
  <si>
    <t>Al 31 de Agosto de los años 2024 y 2023, los valores en moneda extranjera depositados en el Banco  de Reservas de la República Dominicana consisten en:</t>
  </si>
  <si>
    <t>Cuenta de Ahorros en Dólares</t>
  </si>
  <si>
    <t>US$89,043.95/59.92</t>
  </si>
  <si>
    <t>US$16,580.06/56.62</t>
  </si>
  <si>
    <t>RD$5,336,400.16</t>
  </si>
  <si>
    <t>RD$938,763.00</t>
  </si>
  <si>
    <t xml:space="preserve">Nota 2.3 Inversiones Financieras a Corto Plazo </t>
  </si>
  <si>
    <t>Al 31 de Agosto de los años 2024 y 2023, los saldos de las Inversiones Financieras se componen de:</t>
  </si>
  <si>
    <t>Banco de Reservas</t>
  </si>
  <si>
    <t xml:space="preserve">Jmmb Bank, S.A. </t>
  </si>
  <si>
    <t>Total Disponible en Inversiones</t>
  </si>
  <si>
    <t>Nota 3 Cuentas y Documentos por Cobrar</t>
  </si>
  <si>
    <t>Al 31 de Agosto de los años 2024 y 2023, este rubro está representado por Cuentas por cobrar funcionarios y empleados,Otras Cuentas por Cobrar y Anticipo Construcción Escuela Previsional.</t>
  </si>
  <si>
    <t>Nota 3.1 Cuentas por Cobrar Funcionarios y Empleados</t>
  </si>
  <si>
    <t>Al 31 de Agosto 2024 esta partida presenta un balance de $22,397.78, mientras que para el mismo periodo del año 2023 presenta un balance de $297.55. Esta partida está conformada por lo siguiente:</t>
  </si>
  <si>
    <t>Clemencia Garcia</t>
  </si>
  <si>
    <t xml:space="preserve">Alicia Alcántara </t>
  </si>
  <si>
    <t>Miguel Farias</t>
  </si>
  <si>
    <t>Aumento  Per-Cápital</t>
  </si>
  <si>
    <t>Genesis Martes</t>
  </si>
  <si>
    <t>Willian Ramos</t>
  </si>
  <si>
    <t>Aumento Per-cápita</t>
  </si>
  <si>
    <t>Total Cuentas por Cobrar Func. Empl.</t>
  </si>
  <si>
    <t xml:space="preserve"> </t>
  </si>
  <si>
    <t>Nota 3.2 Otras Cuentas por Cobrar</t>
  </si>
  <si>
    <t>Al 31 de Agosto 2024 esta partida presenta un balance de $239,299.38, mientras que para el mismo periodo del año 2023 esta partida presenta un balance de $157,833.95. Esta partida está conformada por lo siguiente:</t>
  </si>
  <si>
    <t>Jose Maria Suriel (Seguro Complementario)</t>
  </si>
  <si>
    <t>Fausto de la Cruz (Saldo Prest. Empl. Feliz)</t>
  </si>
  <si>
    <t xml:space="preserve">Edgar Humberto Velandia </t>
  </si>
  <si>
    <t xml:space="preserve">Total Otras Cuentas por Cobrar                                               </t>
  </si>
  <si>
    <t>Nota 3.4 Anticipo a Proveedores</t>
  </si>
  <si>
    <t>Dominican Risk &amp; Compliance SRL</t>
  </si>
  <si>
    <t>AGEP Soluciones de ingeniería, SRL</t>
  </si>
  <si>
    <t>Angel Daniel Mendoza</t>
  </si>
  <si>
    <t>Consorcio CQ &amp; Asociados</t>
  </si>
  <si>
    <t>Ramirez &amp; Mojica Envoy SRL</t>
  </si>
  <si>
    <t>Educology Hub, SRL</t>
  </si>
  <si>
    <t>Magri Disigns &amp; Architectual Plans, SRL</t>
  </si>
  <si>
    <t>Total Anticipo Anticipo a Proveedores</t>
  </si>
  <si>
    <t>Nota 4 Inventarios de Consumo</t>
  </si>
  <si>
    <t>Al 31 Agosto de los años 2024 y 2023, este rubro está compuesto como sigue:</t>
  </si>
  <si>
    <t>Inventario de Materiales de Oficina</t>
  </si>
  <si>
    <t>Inventario de Materiales Diversos</t>
  </si>
  <si>
    <t>Total Inventarios de Consumo</t>
  </si>
  <si>
    <t>Nota 5 Otros Activos</t>
  </si>
  <si>
    <t>Al 31 de Agosto de los años 2024 y 2023, esta cuenta se compone de:</t>
  </si>
  <si>
    <t>Seguros Pagados por Adelantado</t>
  </si>
  <si>
    <t>Cuotas Internacionales</t>
  </si>
  <si>
    <t>Total de Gastos Pagados por Adelantados</t>
  </si>
  <si>
    <t>Nota 6: Propiedad, Planta y Equipos Neto</t>
  </si>
  <si>
    <t>Al 31 de Agosto de los años 2024 y 2023, los balances de las cuentas de Propiedad, Planta y Equipos Neto están compuesto por Activos No Financieros y Otros Activos no Corrientes, esta partida está conformada por lo siguiente:</t>
  </si>
  <si>
    <t>Nota 6.1 Activos No Financieros:</t>
  </si>
  <si>
    <t>Terreno</t>
  </si>
  <si>
    <t>Edificio</t>
  </si>
  <si>
    <t>Mobiliario y Equipos de Oficina</t>
  </si>
  <si>
    <t>Electrodomésticos</t>
  </si>
  <si>
    <t>Equipos de Transporte</t>
  </si>
  <si>
    <t>Equipos de Cómputos</t>
  </si>
  <si>
    <t>Equipos de Seguridad Militar</t>
  </si>
  <si>
    <t>Equipos Varios</t>
  </si>
  <si>
    <t>Otros Equipos de Transporte</t>
  </si>
  <si>
    <t>Sistema de aire acondicionado</t>
  </si>
  <si>
    <t>Cámara Fotográficas y de Video</t>
  </si>
  <si>
    <t>Equipos y Aparatos Audiovisuales</t>
  </si>
  <si>
    <t>Máquinas-Herramienta</t>
  </si>
  <si>
    <t>Equipo de Tracción</t>
  </si>
  <si>
    <t>Equipos de Televisión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</si>
  <si>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</si>
  <si>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</si>
  <si>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</si>
  <si>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</si>
  <si>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</si>
  <si>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 xml:space="preserve">Total menos Depreciación                               </t>
  </si>
  <si>
    <t>Nota 6.2 Otros Activos no Corrientes</t>
  </si>
  <si>
    <t>Al 31 de Agosto de los años 2024 y 2023, estas partidas presentan los siguientes rubros:</t>
  </si>
  <si>
    <t>Obras Construcciones y Mejoras en Proceso</t>
  </si>
  <si>
    <t>Obras para Edificaciones no Residenciales</t>
  </si>
  <si>
    <t>Obras de Arte</t>
  </si>
  <si>
    <t>Total Otros Activos</t>
  </si>
  <si>
    <t>Nota 7 Bienes Intangibles</t>
  </si>
  <si>
    <t>Al 31 de Agosto de los años 2024 y 2023, los bienes intangibles se componen de:</t>
  </si>
  <si>
    <t>Programas de Computación</t>
  </si>
  <si>
    <t>Licencias de Cómputos</t>
  </si>
  <si>
    <t>Total Bienes Intangibles</t>
  </si>
  <si>
    <t xml:space="preserve">Menos Deprec. Acum. de Bienes Intangibles  </t>
  </si>
  <si>
    <t>Total menos Depreciación</t>
  </si>
  <si>
    <t>PASIVOS</t>
  </si>
  <si>
    <t>Nota 8 Deducciones y Retenciones por Pagar</t>
  </si>
  <si>
    <t>Al 31 de Agosto de los años 2024 y 2023, las deducciones y retenciones por pagar se muestran en el siguiente detalle:</t>
  </si>
  <si>
    <t xml:space="preserve">  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</si>
  <si>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</si>
  <si>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</si>
  <si>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</si>
  <si>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</si>
  <si>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</si>
  <si>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Aporte voluntario al seg. De pensiones</t>
  </si>
  <si>
    <t>Total Deducciones y Retenciones por Pagar</t>
  </si>
  <si>
    <t xml:space="preserve">Nota 9 Cuentas por Pagar </t>
  </si>
  <si>
    <t>Al 31 de Agosto de los años 2024 y 2023, el total de Cuentas por Pagar se muestra en el siguiente detalle:</t>
  </si>
  <si>
    <t>Servicio por Pagar</t>
  </si>
  <si>
    <t>Otros Proveedores por Pagar</t>
  </si>
  <si>
    <t>Proveedores Locales</t>
  </si>
  <si>
    <t>Total Cuentas por Pagar</t>
  </si>
  <si>
    <t>Nota 10 Otras Cuentas por Pagar</t>
  </si>
  <si>
    <t>Al 31 de Agosto de los años 2024 y 2023, las Otras Cuentas por Pagar se componen de:</t>
  </si>
  <si>
    <t xml:space="preserve">Provisión para Regalia Pascual </t>
  </si>
  <si>
    <t xml:space="preserve">Provisión para Bono Navideño                                                        </t>
  </si>
  <si>
    <t>Fondos de Terceros CCRyLI</t>
  </si>
  <si>
    <t xml:space="preserve">Total de Otras Cuentas por Pagar </t>
  </si>
  <si>
    <t>Nota 11 Sobregiro Bancario</t>
  </si>
  <si>
    <t>Total de Sobregiro Bancario</t>
  </si>
  <si>
    <t xml:space="preserve">PATRIMONIO </t>
  </si>
  <si>
    <t>Nota 12 Resultados de Periodos Anteriores</t>
  </si>
  <si>
    <t xml:space="preserve">Al 31 de Agosto de los años 2024 y 2023, el patrimonio se compone de: </t>
  </si>
  <si>
    <t>CONCEPTO</t>
  </si>
  <si>
    <t>Resultados de Periodos Anteriores</t>
  </si>
  <si>
    <t>Total de Patrimonio</t>
  </si>
  <si>
    <t xml:space="preserve">Al 31 de Agosto 2024 esta partida  presenta un balance de RD$1,606,193.42, mientras que para el mismo periodo del año 2023 este rubro presenta un balance de RD$321,649.59, esta partida está conformada por :
</t>
  </si>
  <si>
    <t>Los valores existentes en dólares norteamericanos fueron valuados al tipo de cambio comprador al último día del mes a razón de RD$59.92 y RD$56.62 por cada dólar Estadounidense (US$).</t>
  </si>
  <si>
    <t>Dirección General de Impuestos Internos</t>
  </si>
  <si>
    <t>Al 31 de Agosto de los años 2024 y 2023, la cuenta de Sobregiro Bancario se componen de:</t>
  </si>
  <si>
    <t xml:space="preserve">                                      Firma:</t>
  </si>
  <si>
    <t xml:space="preserve">            Francisco A. Torres </t>
  </si>
  <si>
    <t xml:space="preserve">     Superintendente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</si>
</sst>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 ;\-#,##0.00\ "/>
  </numFmts>
  <fonts count="24" x14ac:knownFonts="1">
    <font>
      <sz val="11"/>
      <color indexed="11"/>
      <name val="Calibri"/>
      <family val="2"/>
    </font>
    <font>
      <sz val="11"/>
      <color indexed="11"/>
      <name val="Calibri"/>
      <family val="2"/>
    </font>
    <font>
      <b/>
      <sz val="14"/>
      <name val="Abadi Extra Light"/>
      <family val="2"/>
    </font>
    <font>
      <b/>
      <sz val="16"/>
      <color rgb="FF231F20"/>
      <name val="Times New Roman"/>
      <family val="1"/>
    </font>
    <font>
      <b/>
      <sz val="10"/>
      <color rgb="FF231F20"/>
      <name val="Times New Roman"/>
      <family val="1"/>
    </font>
    <font>
      <b/>
      <sz val="14"/>
      <color rgb="FF231F20"/>
      <name val="Times New Roman"/>
      <family val="1"/>
    </font>
    <font>
      <b/>
      <sz val="11"/>
      <name val="Abadi Extra Light"/>
      <family val="2"/>
    </font>
    <font>
      <sz val="11"/>
      <name val="Abadi Extra Light"/>
      <family val="2"/>
    </font>
    <font>
      <b/>
      <sz val="8"/>
      <name val="Abadi Extra Light"/>
      <family val="2"/>
    </font>
    <font>
      <b/>
      <u/>
      <sz val="8"/>
      <name val="Abadi Extra Light"/>
      <family val="2"/>
    </font>
    <font>
      <sz val="8"/>
      <name val="Abadi Extra Light"/>
      <family val="2"/>
    </font>
    <font>
      <sz val="10"/>
      <name val="Abadi Extra Light"/>
      <family val="2"/>
    </font>
    <font>
      <b/>
      <i/>
      <sz val="12"/>
      <name val="Abadi Extra Light"/>
      <family val="2"/>
    </font>
    <font>
      <b/>
      <i/>
      <sz val="11"/>
      <name val="Abadi Extra Light"/>
      <family val="2"/>
    </font>
    <font>
      <b/>
      <sz val="11"/>
      <color theme="1"/>
      <name val="Abadi Extra Light"/>
      <family val="2"/>
    </font>
    <font>
      <sz val="11"/>
      <color theme="1"/>
      <name val="Abadi Extra Light"/>
      <family val="2"/>
    </font>
    <font>
      <sz val="11"/>
      <name val="Arial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sz val="12"/>
      <name val="Times New Roman"/>
      <family val="1"/>
    </font>
    <font>
      <b/>
      <i/>
      <sz val="12"/>
      <color rgb="FF000000"/>
      <name val="Abadi Extra Light"/>
      <family val="2"/>
    </font>
    <font>
      <b/>
      <i/>
      <u val="double"/>
      <sz val="12"/>
      <color rgb="FF000000"/>
      <name val="Abadi Extra Light"/>
      <family val="2"/>
    </font>
    <font>
      <b/>
      <sz val="10"/>
      <name val="Abadi Extra Light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top"/>
    </xf>
    <xf numFmtId="3" fontId="1" fillId="0" borderId="0">
      <alignment vertical="top"/>
    </xf>
  </cellStyleXfs>
  <cellXfs count="109">
    <xf numFmtId="0" fontId="0" fillId="0" borderId="0" xfId="0">
      <alignment vertical="top"/>
    </xf>
    <xf numFmtId="0" fontId="0" fillId="0" borderId="0" xfId="0" applyAlignment="1"/>
    <xf numFmtId="0" fontId="0" fillId="0" borderId="0" xfId="0" applyProtection="1">
      <alignment vertical="top"/>
      <protection locked="0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6" fillId="0" borderId="2" xfId="0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4" fontId="7" fillId="0" borderId="0" xfId="1" applyNumberFormat="1" applyFont="1" applyAlignment="1"/>
    <xf numFmtId="4" fontId="7" fillId="0" borderId="0" xfId="1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7" fillId="0" borderId="3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4" fontId="6" fillId="0" borderId="4" xfId="0" applyNumberFormat="1" applyFont="1" applyBorder="1" applyAlignment="1">
      <alignment horizontal="right"/>
    </xf>
    <xf numFmtId="3" fontId="7" fillId="0" borderId="0" xfId="1" applyFont="1" applyAlignment="1"/>
    <xf numFmtId="0" fontId="9" fillId="0" borderId="0" xfId="0" applyFont="1" applyAlignment="1"/>
    <xf numFmtId="0" fontId="10" fillId="0" borderId="0" xfId="0" applyFont="1" applyAlignment="1"/>
    <xf numFmtId="4" fontId="7" fillId="0" borderId="0" xfId="0" applyNumberFormat="1" applyFont="1" applyAlignment="1"/>
    <xf numFmtId="4" fontId="7" fillId="0" borderId="3" xfId="1" applyNumberFormat="1" applyFont="1" applyBorder="1" applyAlignment="1"/>
    <xf numFmtId="4" fontId="6" fillId="0" borderId="3" xfId="0" applyNumberFormat="1" applyFont="1" applyBorder="1" applyAlignment="1">
      <alignment horizontal="right"/>
    </xf>
    <xf numFmtId="43" fontId="7" fillId="0" borderId="0" xfId="0" applyNumberFormat="1" applyFont="1" applyAlignment="1"/>
    <xf numFmtId="39" fontId="7" fillId="0" borderId="3" xfId="1" applyNumberFormat="1" applyFont="1" applyBorder="1" applyAlignment="1"/>
    <xf numFmtId="0" fontId="6" fillId="0" borderId="0" xfId="0" applyFont="1" applyAlignment="1">
      <alignment horizontal="center"/>
    </xf>
    <xf numFmtId="3" fontId="11" fillId="0" borderId="0" xfId="1" applyFont="1" applyAlignment="1"/>
    <xf numFmtId="0" fontId="6" fillId="0" borderId="0" xfId="0" applyFont="1" applyAlignment="1">
      <alignment horizontal="left" indent="3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1" xfId="0" applyFont="1" applyBorder="1" applyAlignment="1"/>
    <xf numFmtId="0" fontId="14" fillId="0" borderId="0" xfId="0" applyFont="1" applyAlignment="1"/>
    <xf numFmtId="0" fontId="15" fillId="0" borderId="0" xfId="0" applyFont="1" applyAlignment="1"/>
    <xf numFmtId="3" fontId="14" fillId="0" borderId="5" xfId="1" applyFont="1" applyBorder="1" applyAlignment="1">
      <alignment horizontal="center"/>
    </xf>
    <xf numFmtId="0" fontId="16" fillId="0" borderId="0" xfId="0" applyFont="1" applyAlignment="1"/>
    <xf numFmtId="4" fontId="1" fillId="0" borderId="0" xfId="1" applyNumberFormat="1" applyAlignment="1">
      <alignment horizontal="right"/>
    </xf>
    <xf numFmtId="2" fontId="16" fillId="0" borderId="0" xfId="0" applyNumberFormat="1" applyFont="1" applyAlignment="1"/>
    <xf numFmtId="0" fontId="17" fillId="2" borderId="6" xfId="0" applyFont="1" applyFill="1" applyBorder="1" applyAlignment="1">
      <alignment horizontal="center" wrapText="1"/>
    </xf>
    <xf numFmtId="0" fontId="17" fillId="2" borderId="7" xfId="0" applyFont="1" applyFill="1" applyBorder="1" applyAlignment="1">
      <alignment horizontal="center" wrapText="1"/>
    </xf>
    <xf numFmtId="0" fontId="17" fillId="2" borderId="8" xfId="0" applyFont="1" applyFill="1" applyBorder="1" applyAlignment="1">
      <alignment horizontal="center" wrapText="1"/>
    </xf>
    <xf numFmtId="0" fontId="18" fillId="3" borderId="0" xfId="0" applyFont="1" applyFill="1" applyAlignment="1"/>
    <xf numFmtId="4" fontId="18" fillId="3" borderId="0" xfId="0" applyNumberFormat="1" applyFont="1" applyFill="1" applyAlignment="1"/>
    <xf numFmtId="4" fontId="18" fillId="0" borderId="0" xfId="0" applyNumberFormat="1" applyFont="1" applyAlignment="1"/>
    <xf numFmtId="0" fontId="17" fillId="3" borderId="0" xfId="0" applyFont="1" applyFill="1" applyAlignment="1">
      <alignment horizontal="center"/>
    </xf>
    <xf numFmtId="0" fontId="17" fillId="3" borderId="0" xfId="0" applyFont="1" applyFill="1" applyAlignment="1"/>
    <xf numFmtId="0" fontId="17" fillId="3" borderId="0" xfId="0" applyFont="1" applyFill="1" applyAlignment="1">
      <alignment horizontal="left"/>
    </xf>
    <xf numFmtId="0" fontId="18" fillId="3" borderId="0" xfId="0" applyFont="1" applyFill="1" applyAlignment="1">
      <alignment horizontal="left" wrapText="1"/>
    </xf>
    <xf numFmtId="0" fontId="17" fillId="3" borderId="0" xfId="0" applyFont="1" applyFill="1" applyAlignment="1">
      <alignment horizontal="right"/>
    </xf>
    <xf numFmtId="0" fontId="17" fillId="3" borderId="0" xfId="0" applyFont="1" applyFill="1" applyAlignment="1">
      <alignment horizontal="right" indent="1"/>
    </xf>
    <xf numFmtId="4" fontId="18" fillId="3" borderId="3" xfId="0" applyNumberFormat="1" applyFont="1" applyFill="1" applyBorder="1" applyAlignment="1"/>
    <xf numFmtId="4" fontId="17" fillId="3" borderId="4" xfId="0" applyNumberFormat="1" applyFont="1" applyFill="1" applyBorder="1" applyAlignment="1"/>
    <xf numFmtId="4" fontId="17" fillId="3" borderId="0" xfId="0" applyNumberFormat="1" applyFont="1" applyFill="1" applyAlignment="1"/>
    <xf numFmtId="4" fontId="16" fillId="0" borderId="0" xfId="0" applyNumberFormat="1" applyFont="1" applyAlignment="1"/>
    <xf numFmtId="4" fontId="18" fillId="3" borderId="3" xfId="1" applyNumberFormat="1" applyFont="1" applyFill="1" applyBorder="1" applyAlignment="1">
      <alignment horizontal="right"/>
    </xf>
    <xf numFmtId="3" fontId="18" fillId="3" borderId="0" xfId="1" applyFont="1" applyFill="1" applyAlignment="1"/>
    <xf numFmtId="4" fontId="17" fillId="0" borderId="4" xfId="1" applyNumberFormat="1" applyFont="1" applyBorder="1" applyAlignment="1">
      <alignment horizontal="right"/>
    </xf>
    <xf numFmtId="3" fontId="17" fillId="3" borderId="0" xfId="1" applyFont="1" applyFill="1" applyAlignment="1"/>
    <xf numFmtId="4" fontId="18" fillId="3" borderId="0" xfId="1" applyNumberFormat="1" applyFont="1" applyFill="1" applyAlignment="1"/>
    <xf numFmtId="4" fontId="18" fillId="0" borderId="0" xfId="1" applyNumberFormat="1" applyFont="1" applyAlignment="1"/>
    <xf numFmtId="0" fontId="18" fillId="3" borderId="0" xfId="0" applyFont="1" applyFill="1" applyAlignment="1">
      <alignment horizontal="left" wrapText="1"/>
    </xf>
    <xf numFmtId="0" fontId="18" fillId="3" borderId="0" xfId="0" applyFont="1" applyFill="1" applyAlignment="1">
      <alignment horizontal="left"/>
    </xf>
    <xf numFmtId="164" fontId="18" fillId="3" borderId="0" xfId="1" applyNumberFormat="1" applyFont="1" applyFill="1" applyAlignment="1"/>
    <xf numFmtId="4" fontId="18" fillId="3" borderId="3" xfId="1" applyNumberFormat="1" applyFont="1" applyFill="1" applyBorder="1" applyAlignment="1"/>
    <xf numFmtId="4" fontId="17" fillId="3" borderId="4" xfId="1" applyNumberFormat="1" applyFont="1" applyFill="1" applyBorder="1" applyAlignment="1"/>
    <xf numFmtId="0" fontId="12" fillId="0" borderId="0" xfId="0" applyFont="1" applyAlignment="1">
      <alignment horizontal="justify" vertical="center"/>
    </xf>
    <xf numFmtId="0" fontId="18" fillId="3" borderId="0" xfId="0" applyFont="1" applyFill="1" applyAlignment="1">
      <alignment wrapText="1"/>
    </xf>
    <xf numFmtId="0" fontId="17" fillId="3" borderId="0" xfId="0" applyFont="1" applyFill="1" applyAlignment="1">
      <alignment horizontal="left" wrapText="1"/>
    </xf>
    <xf numFmtId="4" fontId="17" fillId="0" borderId="4" xfId="1" applyNumberFormat="1" applyFont="1" applyBorder="1" applyAlignment="1"/>
    <xf numFmtId="0" fontId="18" fillId="3" borderId="0" xfId="0" applyFont="1" applyFill="1" applyAlignment="1">
      <alignment horizontal="right"/>
    </xf>
    <xf numFmtId="0" fontId="19" fillId="0" borderId="0" xfId="0" applyFont="1" applyAlignment="1"/>
    <xf numFmtId="0" fontId="20" fillId="0" borderId="0" xfId="0" applyFont="1" applyAlignment="1">
      <alignment horizontal="justify" vertical="center"/>
    </xf>
    <xf numFmtId="4" fontId="17" fillId="0" borderId="0" xfId="1" applyNumberFormat="1" applyFont="1" applyAlignment="1"/>
    <xf numFmtId="0" fontId="6" fillId="3" borderId="0" xfId="0" applyFont="1" applyFill="1" applyAlignment="1"/>
    <xf numFmtId="4" fontId="7" fillId="3" borderId="0" xfId="0" applyNumberFormat="1" applyFont="1" applyFill="1" applyAlignment="1"/>
    <xf numFmtId="0" fontId="7" fillId="3" borderId="0" xfId="0" applyFont="1" applyFill="1" applyAlignment="1"/>
    <xf numFmtId="0" fontId="7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right"/>
    </xf>
    <xf numFmtId="4" fontId="6" fillId="3" borderId="4" xfId="0" applyNumberFormat="1" applyFont="1" applyFill="1" applyBorder="1" applyAlignment="1"/>
    <xf numFmtId="4" fontId="6" fillId="0" borderId="4" xfId="1" applyNumberFormat="1" applyFont="1" applyBorder="1" applyAlignment="1"/>
    <xf numFmtId="0" fontId="21" fillId="0" borderId="0" xfId="0" applyFont="1" applyAlignment="1">
      <alignment horizontal="right" vertical="center"/>
    </xf>
    <xf numFmtId="4" fontId="22" fillId="0" borderId="0" xfId="0" applyNumberFormat="1" applyFont="1" applyAlignment="1"/>
    <xf numFmtId="164" fontId="17" fillId="3" borderId="0" xfId="1" applyNumberFormat="1" applyFont="1" applyFill="1" applyAlignment="1"/>
    <xf numFmtId="4" fontId="6" fillId="3" borderId="0" xfId="0" applyNumberFormat="1" applyFont="1" applyFill="1" applyAlignment="1">
      <alignment horizontal="right"/>
    </xf>
    <xf numFmtId="0" fontId="23" fillId="0" borderId="0" xfId="0" applyFont="1" applyAlignment="1"/>
    <xf numFmtId="4" fontId="6" fillId="0" borderId="0" xfId="1" applyNumberFormat="1" applyFont="1" applyAlignment="1"/>
    <xf numFmtId="39" fontId="6" fillId="3" borderId="3" xfId="0" applyNumberFormat="1" applyFont="1" applyFill="1" applyBorder="1" applyAlignment="1">
      <alignment horizontal="right"/>
    </xf>
    <xf numFmtId="39" fontId="23" fillId="0" borderId="0" xfId="0" applyNumberFormat="1" applyFont="1" applyAlignment="1"/>
    <xf numFmtId="39" fontId="17" fillId="3" borderId="0" xfId="0" applyNumberFormat="1" applyFont="1" applyFill="1" applyAlignment="1"/>
    <xf numFmtId="39" fontId="6" fillId="0" borderId="3" xfId="1" applyNumberFormat="1" applyFont="1" applyBorder="1" applyAlignment="1"/>
    <xf numFmtId="4" fontId="6" fillId="3" borderId="4" xfId="0" applyNumberFormat="1" applyFont="1" applyFill="1" applyBorder="1" applyAlignment="1">
      <alignment horizontal="right"/>
    </xf>
    <xf numFmtId="4" fontId="17" fillId="3" borderId="9" xfId="0" applyNumberFormat="1" applyFont="1" applyFill="1" applyBorder="1" applyAlignment="1"/>
    <xf numFmtId="0" fontId="17" fillId="3" borderId="0" xfId="0" applyFont="1" applyFill="1" applyAlignment="1">
      <alignment horizontal="left"/>
    </xf>
    <xf numFmtId="4" fontId="17" fillId="3" borderId="0" xfId="0" applyNumberFormat="1" applyFont="1" applyFill="1" applyAlignment="1">
      <alignment horizontal="left"/>
    </xf>
    <xf numFmtId="4" fontId="17" fillId="0" borderId="0" xfId="0" applyNumberFormat="1" applyFont="1" applyAlignment="1">
      <alignment horizontal="left"/>
    </xf>
    <xf numFmtId="43" fontId="18" fillId="0" borderId="3" xfId="0" applyNumberFormat="1" applyFont="1" applyBorder="1" applyAlignment="1"/>
    <xf numFmtId="4" fontId="17" fillId="0" borderId="4" xfId="0" applyNumberFormat="1" applyFont="1" applyBorder="1" applyAlignment="1"/>
    <xf numFmtId="4" fontId="17" fillId="0" borderId="0" xfId="0" applyNumberFormat="1" applyFont="1" applyAlignment="1"/>
    <xf numFmtId="0" fontId="18" fillId="3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4" fontId="18" fillId="3" borderId="0" xfId="0" applyNumberFormat="1" applyFont="1" applyFill="1" applyAlignment="1">
      <alignment horizontal="right"/>
    </xf>
    <xf numFmtId="0" fontId="13" fillId="0" borderId="0" xfId="0" applyFont="1" applyAlignment="1">
      <alignment horizontal="left" wrapText="1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31</xdr:row>
      <xdr:rowOff>66675</xdr:rowOff>
    </xdr:from>
    <xdr:to>
      <xdr:col>0</xdr:col>
      <xdr:colOff>2771775</xdr:colOff>
      <xdr:row>32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63C9CA6-F4ED-4D0D-887F-046EE23AADBC}"/>
            </a:ext>
          </a:extLst>
        </xdr:cNvPr>
        <xdr:cNvSpPr txBox="1">
          <a:spLocks noChangeArrowheads="1"/>
        </xdr:cNvSpPr>
      </xdr:nvSpPr>
      <xdr:spPr bwMode="auto">
        <a:xfrm>
          <a:off x="2686050" y="6315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171450</xdr:colOff>
      <xdr:row>1</xdr:row>
      <xdr:rowOff>95250</xdr:rowOff>
    </xdr:from>
    <xdr:to>
      <xdr:col>0</xdr:col>
      <xdr:colOff>1781175</xdr:colOff>
      <xdr:row>4</xdr:row>
      <xdr:rowOff>66675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021584F4-E9D7-47E4-B6D8-5EE96A2A1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0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2686050</xdr:colOff>
      <xdr:row>30</xdr:row>
      <xdr:rowOff>66675</xdr:rowOff>
    </xdr:from>
    <xdr:to>
      <xdr:col>0</xdr:col>
      <xdr:colOff>2771775</xdr:colOff>
      <xdr:row>31</xdr:row>
      <xdr:rowOff>76200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AD5D5A8-47D3-4C36-A995-41800EB69D94}"/>
            </a:ext>
          </a:extLst>
        </xdr:cNvPr>
        <xdr:cNvSpPr txBox="1">
          <a:spLocks noChangeArrowheads="1"/>
        </xdr:cNvSpPr>
      </xdr:nvSpPr>
      <xdr:spPr bwMode="auto">
        <a:xfrm>
          <a:off x="2686050" y="61245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200025</xdr:colOff>
      <xdr:row>62</xdr:row>
      <xdr:rowOff>123825</xdr:rowOff>
    </xdr:from>
    <xdr:to>
      <xdr:col>0</xdr:col>
      <xdr:colOff>2047875</xdr:colOff>
      <xdr:row>62</xdr:row>
      <xdr:rowOff>685800</xdr:rowOff>
    </xdr:to>
    <xdr:pic>
      <xdr:nvPicPr>
        <xdr:cNvPr id="5" name="Graphic 30">
          <a:extLst>
            <a:ext uri="{FF2B5EF4-FFF2-40B4-BE49-F238E27FC236}">
              <a16:creationId xmlns:a16="http://schemas.microsoft.com/office/drawing/2014/main" id="{A50EFCC9-100B-41E2-B4F2-9850424C7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44400"/>
          <a:ext cx="1847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4/8-%20Agosto%202024/Balance%20de%20Comprobaci&#243;n%20Agosto%202024.xlsx" TargetMode="External"/><Relationship Id="rId1" Type="http://schemas.openxmlformats.org/officeDocument/2006/relationships/externalLinkPath" Target="/Contabilidad/ESTADOS%20FINANCIEROS/Estados%20Financieros%202024/8-%20Agosto%202024/Balance%20de%20Comprobaci&#243;n%20Agos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"/>
      <sheetName val="Balance General"/>
      <sheetName val="Estado de Resultado"/>
    </sheetNames>
    <sheetDataSet>
      <sheetData sheetId="0">
        <row r="21">
          <cell r="J21">
            <v>154031361.91</v>
          </cell>
        </row>
        <row r="28">
          <cell r="J28">
            <v>1867890.58</v>
          </cell>
        </row>
        <row r="33">
          <cell r="J33">
            <v>1607989.08</v>
          </cell>
        </row>
        <row r="78">
          <cell r="J78">
            <v>-83485712.389999986</v>
          </cell>
        </row>
        <row r="79">
          <cell r="K79">
            <v>154722590.84000003</v>
          </cell>
        </row>
        <row r="85">
          <cell r="J85">
            <v>2282708.7400000002</v>
          </cell>
        </row>
        <row r="100">
          <cell r="J100">
            <v>1285026.97</v>
          </cell>
        </row>
        <row r="106">
          <cell r="J106">
            <v>5065846.7700000005</v>
          </cell>
        </row>
        <row r="119">
          <cell r="J119">
            <v>13012022.77</v>
          </cell>
        </row>
        <row r="123">
          <cell r="J123">
            <v>6487143.1600000001</v>
          </cell>
        </row>
        <row r="128">
          <cell r="J128">
            <v>36702060.689999998</v>
          </cell>
        </row>
      </sheetData>
      <sheetData sheetId="1"/>
      <sheetData sheetId="2">
        <row r="29">
          <cell r="C29">
            <v>50071701.599999994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58045-9A77-41F1-A29C-FD9F631797A8}">
  <dimension ref="A1:N250"/>
  <sheetViews>
    <sheetView tabSelected="1" zoomScaleNormal="100" workbookViewId="0">
      <selection activeCell="G6" sqref="G6"/>
    </sheetView>
  </sheetViews>
  <sheetFormatPr baseColWidth="10" defaultColWidth="9.140625" defaultRowHeight="15" x14ac:dyDescent="0.25"/>
  <cols>
    <col min="1" max="1" width="43.28515625" style="2" customWidth="1"/>
    <col min="2" max="2" width="24.85546875" style="2" customWidth="1"/>
    <col min="3" max="3" width="19" style="2" customWidth="1"/>
    <col min="4" max="4" width="1.42578125" style="2" customWidth="1"/>
    <col min="5" max="5" width="31.5703125" style="2" customWidth="1"/>
    <col min="6" max="6" width="16.140625" style="2" bestFit="1" customWidth="1"/>
    <col min="7" max="7" width="10.5703125" style="2" bestFit="1" customWidth="1"/>
    <col min="8" max="8" width="19.5703125" style="2" bestFit="1" customWidth="1"/>
    <col min="9" max="10" width="9.140625" style="2"/>
    <col min="11" max="11" width="17.42578125" style="2" bestFit="1" customWidth="1"/>
    <col min="12" max="12" width="9.140625" style="2"/>
    <col min="13" max="13" width="19.42578125" style="2" bestFit="1" customWidth="1"/>
    <col min="14" max="14" width="14.7109375" style="2" bestFit="1" customWidth="1"/>
    <col min="15" max="16384" width="9.140625" style="2"/>
  </cols>
  <sheetData>
    <row r="1" spans="1:5" x14ac:dyDescent="0.25">
      <c r="A1" s="1"/>
      <c r="B1" s="1"/>
      <c r="C1" s="1"/>
      <c r="D1" s="1"/>
      <c r="E1" s="1"/>
    </row>
    <row r="2" spans="1:5" ht="18.75" x14ac:dyDescent="0.3">
      <c r="A2" s="3" t="s">
        <v>0</v>
      </c>
      <c r="B2" s="3"/>
      <c r="C2" s="3"/>
      <c r="D2" s="3"/>
      <c r="E2" s="3"/>
    </row>
    <row r="3" spans="1:5" ht="20.25" x14ac:dyDescent="0.25">
      <c r="A3" s="4" t="s">
        <v>1</v>
      </c>
      <c r="B3" s="4"/>
      <c r="C3" s="4"/>
      <c r="D3" s="4"/>
      <c r="E3" s="4"/>
    </row>
    <row r="4" spans="1:5" x14ac:dyDescent="0.25">
      <c r="A4" s="5" t="s">
        <v>2</v>
      </c>
      <c r="B4" s="5"/>
      <c r="C4" s="5"/>
      <c r="D4" s="5"/>
      <c r="E4" s="5"/>
    </row>
    <row r="5" spans="1:5" ht="18.75" x14ac:dyDescent="0.25">
      <c r="A5" s="6" t="s">
        <v>3</v>
      </c>
      <c r="B5" s="6"/>
      <c r="C5" s="6"/>
      <c r="D5" s="6"/>
      <c r="E5" s="6"/>
    </row>
    <row r="6" spans="1:5" ht="20.25" x14ac:dyDescent="0.25">
      <c r="A6" s="7"/>
      <c r="B6" s="7"/>
      <c r="C6" s="7"/>
      <c r="D6" s="7"/>
      <c r="E6" s="7"/>
    </row>
    <row r="7" spans="1:5" ht="20.25" x14ac:dyDescent="0.25">
      <c r="A7" s="7"/>
      <c r="B7" s="7"/>
      <c r="C7" s="7"/>
      <c r="D7" s="7"/>
      <c r="E7" s="7"/>
    </row>
    <row r="8" spans="1:5" ht="15.75" thickBot="1" x14ac:dyDescent="0.3">
      <c r="A8" s="8"/>
      <c r="B8" s="8"/>
      <c r="C8" s="8"/>
      <c r="D8" s="8"/>
      <c r="E8" s="8"/>
    </row>
    <row r="9" spans="1:5" ht="16.5" thickTop="1" thickBot="1" x14ac:dyDescent="0.3">
      <c r="A9" s="9"/>
      <c r="B9" s="10" t="s">
        <v>4</v>
      </c>
      <c r="C9" s="11">
        <v>2024</v>
      </c>
      <c r="E9" s="11">
        <v>2023</v>
      </c>
    </row>
    <row r="10" spans="1:5" x14ac:dyDescent="0.25">
      <c r="A10" s="12" t="s">
        <v>5</v>
      </c>
      <c r="B10" s="10"/>
      <c r="C10" s="13"/>
      <c r="E10" s="13"/>
    </row>
    <row r="11" spans="1:5" x14ac:dyDescent="0.25">
      <c r="A11" s="12" t="s">
        <v>6</v>
      </c>
      <c r="B11" s="10"/>
      <c r="C11" s="13"/>
      <c r="E11" s="13"/>
    </row>
    <row r="12" spans="1:5" x14ac:dyDescent="0.25">
      <c r="A12" s="13" t="s">
        <v>7</v>
      </c>
      <c r="B12" s="10" t="s">
        <v>8</v>
      </c>
      <c r="C12" s="14">
        <f>+[1]Report!J21</f>
        <v>154031361.91</v>
      </c>
      <c r="E12" s="14">
        <v>133156315.8</v>
      </c>
    </row>
    <row r="13" spans="1:5" x14ac:dyDescent="0.25">
      <c r="A13" s="13" t="s">
        <v>9</v>
      </c>
      <c r="B13" s="10" t="s">
        <v>10</v>
      </c>
      <c r="C13" s="15">
        <f>+[1]Report!J28</f>
        <v>1867890.58</v>
      </c>
      <c r="E13" s="15">
        <v>3291598.26</v>
      </c>
    </row>
    <row r="14" spans="1:5" x14ac:dyDescent="0.25">
      <c r="A14" s="13" t="s">
        <v>11</v>
      </c>
      <c r="B14" s="10" t="s">
        <v>12</v>
      </c>
      <c r="C14" s="16">
        <f>+[1]Report!J33</f>
        <v>1607989.08</v>
      </c>
      <c r="E14" s="16">
        <v>868206.6</v>
      </c>
    </row>
    <row r="15" spans="1:5" x14ac:dyDescent="0.25">
      <c r="A15" s="13" t="s">
        <v>13</v>
      </c>
      <c r="B15" s="10" t="s">
        <v>14</v>
      </c>
      <c r="C15" s="17">
        <f>+[1]Report!J100</f>
        <v>1285026.97</v>
      </c>
      <c r="E15" s="17">
        <v>1154024.32</v>
      </c>
    </row>
    <row r="16" spans="1:5" x14ac:dyDescent="0.25">
      <c r="A16" s="12" t="s">
        <v>15</v>
      </c>
      <c r="B16" s="10"/>
      <c r="C16" s="18">
        <f>SUM(C12:C15)</f>
        <v>158792268.54000002</v>
      </c>
      <c r="E16" s="18">
        <f>SUM(E12:E15)</f>
        <v>138470144.97999999</v>
      </c>
    </row>
    <row r="17" spans="1:5" x14ac:dyDescent="0.25">
      <c r="A17" s="12"/>
      <c r="B17" s="10"/>
      <c r="C17" s="19"/>
      <c r="E17" s="19"/>
    </row>
    <row r="18" spans="1:5" x14ac:dyDescent="0.25">
      <c r="A18" s="12" t="s">
        <v>16</v>
      </c>
      <c r="B18" s="10"/>
      <c r="C18" s="13"/>
      <c r="E18" s="19"/>
    </row>
    <row r="19" spans="1:5" x14ac:dyDescent="0.25">
      <c r="A19" s="13" t="s">
        <v>17</v>
      </c>
      <c r="B19" s="10" t="s">
        <v>18</v>
      </c>
      <c r="C19" s="14">
        <f>+[1]Report!K79</f>
        <v>154722590.84000003</v>
      </c>
      <c r="E19" s="14">
        <v>124848456.01000001</v>
      </c>
    </row>
    <row r="20" spans="1:5" x14ac:dyDescent="0.25">
      <c r="A20" s="13" t="s">
        <v>19</v>
      </c>
      <c r="B20" s="10" t="s">
        <v>20</v>
      </c>
      <c r="C20" s="17">
        <f>+[1]Report!J85</f>
        <v>2282708.7400000002</v>
      </c>
      <c r="E20" s="17">
        <v>2282708.7599999998</v>
      </c>
    </row>
    <row r="21" spans="1:5" x14ac:dyDescent="0.25">
      <c r="A21" s="12" t="s">
        <v>21</v>
      </c>
      <c r="B21" s="10"/>
      <c r="C21" s="18">
        <f>SUM(C19:C20)</f>
        <v>157005299.58000004</v>
      </c>
      <c r="E21" s="18">
        <f>SUM(E19:E20)</f>
        <v>127131164.77000001</v>
      </c>
    </row>
    <row r="22" spans="1:5" x14ac:dyDescent="0.25">
      <c r="A22" s="12"/>
      <c r="B22" s="10"/>
      <c r="C22" s="18"/>
      <c r="E22" s="18"/>
    </row>
    <row r="23" spans="1:5" ht="15.75" thickBot="1" x14ac:dyDescent="0.3">
      <c r="A23" s="12" t="s">
        <v>22</v>
      </c>
      <c r="B23" s="10"/>
      <c r="C23" s="20">
        <f>+C16+C21</f>
        <v>315797568.12000006</v>
      </c>
      <c r="E23" s="20">
        <f>+E16+E21</f>
        <v>265601309.75</v>
      </c>
    </row>
    <row r="24" spans="1:5" ht="15.75" thickTop="1" x14ac:dyDescent="0.25">
      <c r="A24" s="12"/>
      <c r="B24" s="10"/>
      <c r="C24" s="13"/>
      <c r="E24" s="13"/>
    </row>
    <row r="25" spans="1:5" x14ac:dyDescent="0.25">
      <c r="A25" s="12" t="s">
        <v>23</v>
      </c>
      <c r="B25" s="10"/>
      <c r="C25" s="21"/>
      <c r="E25" s="13"/>
    </row>
    <row r="26" spans="1:5" x14ac:dyDescent="0.25">
      <c r="A26" s="12"/>
      <c r="B26" s="10"/>
      <c r="C26" s="21"/>
      <c r="E26" s="13"/>
    </row>
    <row r="27" spans="1:5" x14ac:dyDescent="0.25">
      <c r="A27" s="12" t="s">
        <v>24</v>
      </c>
      <c r="B27" s="22"/>
      <c r="C27" s="13"/>
      <c r="E27" s="13"/>
    </row>
    <row r="28" spans="1:5" x14ac:dyDescent="0.25">
      <c r="A28" s="13"/>
      <c r="B28" s="23"/>
      <c r="C28" s="13"/>
      <c r="E28" s="13"/>
    </row>
    <row r="29" spans="1:5" x14ac:dyDescent="0.25">
      <c r="A29" s="13" t="s">
        <v>25</v>
      </c>
      <c r="B29" s="10" t="s">
        <v>26</v>
      </c>
      <c r="C29" s="24">
        <f>+[1]Report!J119</f>
        <v>13012022.77</v>
      </c>
      <c r="E29" s="24">
        <v>12044310.380000001</v>
      </c>
    </row>
    <row r="30" spans="1:5" x14ac:dyDescent="0.25">
      <c r="A30" s="13" t="s">
        <v>27</v>
      </c>
      <c r="B30" s="10" t="s">
        <v>28</v>
      </c>
      <c r="C30" s="14">
        <f>+[1]Report!J106</f>
        <v>5065846.7700000005</v>
      </c>
      <c r="E30" s="14">
        <v>8557569.8499999996</v>
      </c>
    </row>
    <row r="31" spans="1:5" x14ac:dyDescent="0.25">
      <c r="A31" s="13" t="s">
        <v>29</v>
      </c>
      <c r="B31" s="10" t="s">
        <v>30</v>
      </c>
      <c r="C31" s="14">
        <f>+[1]Report!J128</f>
        <v>36702060.689999998</v>
      </c>
      <c r="E31" s="14">
        <v>32259561.170000002</v>
      </c>
    </row>
    <row r="32" spans="1:5" x14ac:dyDescent="0.25">
      <c r="A32" s="13" t="s">
        <v>31</v>
      </c>
      <c r="B32" s="10" t="s">
        <v>32</v>
      </c>
      <c r="C32" s="25">
        <f>+[1]Report!J123</f>
        <v>6487143.1600000001</v>
      </c>
      <c r="E32" s="25">
        <v>0</v>
      </c>
    </row>
    <row r="33" spans="1:5" x14ac:dyDescent="0.25">
      <c r="A33" s="12" t="s">
        <v>33</v>
      </c>
      <c r="B33" s="10"/>
      <c r="C33" s="18">
        <f>SUM(C29:C32)</f>
        <v>61267073.390000001</v>
      </c>
      <c r="E33" s="18">
        <f>SUM(E29:E32)</f>
        <v>52861441.400000006</v>
      </c>
    </row>
    <row r="34" spans="1:5" x14ac:dyDescent="0.25">
      <c r="A34" s="12"/>
      <c r="B34" s="12"/>
      <c r="C34" s="18"/>
      <c r="E34" s="18"/>
    </row>
    <row r="35" spans="1:5" x14ac:dyDescent="0.25">
      <c r="A35" s="12" t="s">
        <v>34</v>
      </c>
      <c r="B35" s="12"/>
      <c r="C35" s="18"/>
      <c r="E35" s="18"/>
    </row>
    <row r="36" spans="1:5" x14ac:dyDescent="0.25">
      <c r="A36" s="13" t="s">
        <v>35</v>
      </c>
      <c r="B36" s="12"/>
      <c r="C36" s="26">
        <v>0</v>
      </c>
      <c r="E36" s="26">
        <v>0</v>
      </c>
    </row>
    <row r="37" spans="1:5" x14ac:dyDescent="0.25">
      <c r="A37" s="12" t="s">
        <v>36</v>
      </c>
      <c r="B37" s="12"/>
      <c r="C37" s="18">
        <v>0</v>
      </c>
      <c r="E37" s="18">
        <v>0</v>
      </c>
    </row>
    <row r="38" spans="1:5" x14ac:dyDescent="0.25">
      <c r="A38" s="13"/>
      <c r="B38" s="13"/>
      <c r="C38" s="19"/>
      <c r="E38" s="19"/>
    </row>
    <row r="39" spans="1:5" x14ac:dyDescent="0.25">
      <c r="A39" s="12" t="s">
        <v>37</v>
      </c>
      <c r="B39" s="12"/>
      <c r="C39" s="16"/>
      <c r="E39" s="16"/>
    </row>
    <row r="40" spans="1:5" x14ac:dyDescent="0.25">
      <c r="A40" s="13" t="s">
        <v>38</v>
      </c>
      <c r="B40" s="13"/>
      <c r="C40" s="27">
        <v>-24282107.960000001</v>
      </c>
      <c r="E40" s="27">
        <v>-23254172.030000001</v>
      </c>
    </row>
    <row r="41" spans="1:5" x14ac:dyDescent="0.25">
      <c r="A41" s="13" t="s">
        <v>39</v>
      </c>
      <c r="B41" s="13"/>
      <c r="C41" s="14">
        <v>9450837.6500000004</v>
      </c>
      <c r="E41" s="14">
        <v>9450837.6500000004</v>
      </c>
    </row>
    <row r="42" spans="1:5" x14ac:dyDescent="0.25">
      <c r="A42" s="13" t="s">
        <v>40</v>
      </c>
      <c r="B42" s="13"/>
      <c r="C42" s="14">
        <v>219290063.44</v>
      </c>
      <c r="E42" s="14">
        <v>216674361.28999999</v>
      </c>
    </row>
    <row r="43" spans="1:5" x14ac:dyDescent="0.25">
      <c r="A43" s="13" t="s">
        <v>41</v>
      </c>
      <c r="B43" s="13"/>
      <c r="C43" s="28">
        <f>+'[1]Estado de Resultado'!C29</f>
        <v>50071701.599999994</v>
      </c>
      <c r="E43" s="28">
        <v>9868841.4399999995</v>
      </c>
    </row>
    <row r="44" spans="1:5" x14ac:dyDescent="0.25">
      <c r="A44" s="12" t="s">
        <v>42</v>
      </c>
      <c r="B44" s="12"/>
      <c r="C44" s="18">
        <f>SUM(C40:C43)</f>
        <v>254530494.72999999</v>
      </c>
      <c r="E44" s="18">
        <f>SUM(E40:E43)</f>
        <v>212739868.34999999</v>
      </c>
    </row>
    <row r="45" spans="1:5" x14ac:dyDescent="0.25">
      <c r="A45" s="12"/>
      <c r="B45" s="12"/>
      <c r="C45" s="18"/>
      <c r="E45" s="18"/>
    </row>
    <row r="46" spans="1:5" ht="15.75" thickBot="1" x14ac:dyDescent="0.3">
      <c r="A46" s="12" t="s">
        <v>43</v>
      </c>
      <c r="B46" s="12"/>
      <c r="C46" s="20">
        <f>+C33+C44</f>
        <v>315797568.12</v>
      </c>
      <c r="E46" s="20">
        <f>+E33+E44</f>
        <v>265601309.75</v>
      </c>
    </row>
    <row r="47" spans="1:5" ht="15.75" thickTop="1" x14ac:dyDescent="0.25">
      <c r="A47" s="13"/>
      <c r="B47" s="13"/>
      <c r="C47" s="21"/>
      <c r="E47" s="21"/>
    </row>
    <row r="48" spans="1:5" x14ac:dyDescent="0.25">
      <c r="A48" s="29"/>
      <c r="B48" s="29"/>
      <c r="C48" s="30"/>
      <c r="E48" s="30"/>
    </row>
    <row r="49" spans="1:14" x14ac:dyDescent="0.25">
      <c r="A49" s="9" t="s">
        <v>44</v>
      </c>
      <c r="B49" s="9" t="s">
        <v>186</v>
      </c>
      <c r="C49" s="9"/>
      <c r="D49" s="108" t="s">
        <v>44</v>
      </c>
      <c r="E49" s="108"/>
    </row>
    <row r="50" spans="1:14" x14ac:dyDescent="0.25">
      <c r="A50" s="9"/>
      <c r="B50" s="9"/>
      <c r="C50" s="9"/>
      <c r="D50" s="13"/>
      <c r="E50" s="9"/>
    </row>
    <row r="51" spans="1:14" x14ac:dyDescent="0.25">
      <c r="A51" s="9"/>
      <c r="B51" s="29"/>
      <c r="C51" s="29"/>
      <c r="D51" s="13"/>
      <c r="E51" s="29"/>
    </row>
    <row r="52" spans="1:14" x14ac:dyDescent="0.25">
      <c r="A52" s="31"/>
      <c r="B52" s="13"/>
      <c r="C52" s="13"/>
      <c r="D52" s="13"/>
      <c r="E52" s="13"/>
    </row>
    <row r="53" spans="1:14" x14ac:dyDescent="0.25">
      <c r="A53" s="31"/>
      <c r="B53" s="13"/>
      <c r="C53" s="13"/>
      <c r="D53" s="13"/>
      <c r="E53" s="13"/>
    </row>
    <row r="54" spans="1:14" ht="15.75" customHeight="1" x14ac:dyDescent="0.25">
      <c r="A54" s="32" t="s">
        <v>45</v>
      </c>
      <c r="B54" s="33" t="s">
        <v>46</v>
      </c>
      <c r="C54" s="33"/>
      <c r="D54" s="33"/>
      <c r="E54" s="107" t="s">
        <v>187</v>
      </c>
    </row>
    <row r="55" spans="1:14" ht="30" customHeight="1" x14ac:dyDescent="0.25">
      <c r="A55" s="32" t="s">
        <v>47</v>
      </c>
      <c r="B55" s="33" t="s">
        <v>48</v>
      </c>
      <c r="C55" s="33"/>
      <c r="D55" s="33"/>
      <c r="E55" s="107" t="s">
        <v>188</v>
      </c>
    </row>
    <row r="56" spans="1:14" x14ac:dyDescent="0.25">
      <c r="A56" s="34"/>
      <c r="B56" s="34"/>
      <c r="C56" s="34"/>
      <c r="D56" s="34"/>
      <c r="E56" s="34"/>
    </row>
    <row r="57" spans="1:14" ht="15.75" thickBot="1" x14ac:dyDescent="0.3">
      <c r="A57" s="35"/>
      <c r="B57" s="35"/>
      <c r="C57" s="35"/>
      <c r="D57" s="35"/>
      <c r="E57" s="35"/>
    </row>
    <row r="58" spans="1:14" ht="15.75" thickTop="1" x14ac:dyDescent="0.25">
      <c r="A58" s="36" t="s">
        <v>49</v>
      </c>
      <c r="B58" s="37"/>
      <c r="C58" s="37"/>
      <c r="D58" s="37"/>
      <c r="E58" s="38" t="s">
        <v>50</v>
      </c>
    </row>
    <row r="59" spans="1:14" x14ac:dyDescent="0.25">
      <c r="A59" s="36" t="s">
        <v>51</v>
      </c>
      <c r="B59" s="37"/>
      <c r="C59" s="37"/>
      <c r="D59" s="37"/>
      <c r="E59" s="37"/>
    </row>
    <row r="62" spans="1:14" s="39" customFormat="1" ht="15.75" thickBot="1" x14ac:dyDescent="0.3">
      <c r="K62" s="40"/>
      <c r="N62" s="41"/>
    </row>
    <row r="63" spans="1:14" s="39" customFormat="1" ht="71.25" customHeight="1" thickBot="1" x14ac:dyDescent="0.3">
      <c r="A63" s="42" t="s">
        <v>52</v>
      </c>
      <c r="B63" s="43"/>
      <c r="C63" s="43"/>
      <c r="D63" s="43"/>
      <c r="E63" s="44"/>
      <c r="K63" s="40"/>
      <c r="N63" s="41"/>
    </row>
    <row r="64" spans="1:14" s="39" customFormat="1" ht="15.75" x14ac:dyDescent="0.25">
      <c r="A64" s="45"/>
      <c r="B64" s="46"/>
      <c r="C64" s="45"/>
      <c r="D64" s="45"/>
      <c r="E64" s="47"/>
      <c r="K64" s="40"/>
      <c r="N64" s="41"/>
    </row>
    <row r="65" spans="1:14" s="39" customFormat="1" ht="15.75" x14ac:dyDescent="0.25">
      <c r="A65" s="48" t="s">
        <v>53</v>
      </c>
      <c r="B65" s="48"/>
      <c r="C65" s="48"/>
      <c r="D65" s="48"/>
      <c r="E65" s="48"/>
      <c r="K65" s="40"/>
      <c r="N65" s="41"/>
    </row>
    <row r="66" spans="1:14" s="39" customFormat="1" ht="15.75" x14ac:dyDescent="0.25">
      <c r="A66" s="49" t="s">
        <v>5</v>
      </c>
      <c r="B66" s="46"/>
      <c r="C66" s="45"/>
      <c r="D66" s="45"/>
      <c r="E66" s="47"/>
      <c r="K66" s="40"/>
      <c r="N66" s="41"/>
    </row>
    <row r="67" spans="1:14" s="39" customFormat="1" ht="15.75" x14ac:dyDescent="0.25">
      <c r="A67" s="45"/>
      <c r="B67" s="46"/>
      <c r="C67" s="45"/>
      <c r="D67" s="45"/>
      <c r="E67" s="47"/>
      <c r="K67" s="40"/>
      <c r="N67" s="41"/>
    </row>
    <row r="68" spans="1:14" s="39" customFormat="1" ht="15.75" x14ac:dyDescent="0.25">
      <c r="A68" s="50" t="s">
        <v>54</v>
      </c>
      <c r="B68" s="50"/>
      <c r="C68" s="50"/>
      <c r="D68" s="50"/>
      <c r="E68" s="50"/>
      <c r="K68" s="40"/>
      <c r="N68" s="41"/>
    </row>
    <row r="69" spans="1:14" s="39" customFormat="1" ht="30.75" customHeight="1" x14ac:dyDescent="0.25">
      <c r="A69" s="51" t="s">
        <v>55</v>
      </c>
      <c r="B69" s="51"/>
      <c r="C69" s="51"/>
      <c r="D69" s="51"/>
      <c r="E69" s="51"/>
      <c r="K69" s="40"/>
      <c r="N69" s="41"/>
    </row>
    <row r="70" spans="1:14" s="39" customFormat="1" ht="15.75" x14ac:dyDescent="0.25">
      <c r="A70" s="49" t="s">
        <v>56</v>
      </c>
      <c r="B70" s="52">
        <v>2024</v>
      </c>
      <c r="C70" s="52"/>
      <c r="D70" s="52"/>
      <c r="E70" s="53">
        <v>2023</v>
      </c>
      <c r="K70" s="40"/>
      <c r="N70" s="41"/>
    </row>
    <row r="71" spans="1:14" s="39" customFormat="1" ht="15.75" x14ac:dyDescent="0.25">
      <c r="A71" s="45" t="s">
        <v>57</v>
      </c>
      <c r="B71" s="46">
        <v>50000</v>
      </c>
      <c r="C71" s="46"/>
      <c r="D71" s="46"/>
      <c r="E71" s="46">
        <v>50000</v>
      </c>
      <c r="K71" s="40"/>
      <c r="N71" s="41"/>
    </row>
    <row r="72" spans="1:14" s="39" customFormat="1" ht="15.75" x14ac:dyDescent="0.25">
      <c r="A72" s="45" t="s">
        <v>58</v>
      </c>
      <c r="B72" s="46">
        <v>0</v>
      </c>
      <c r="C72" s="46"/>
      <c r="D72" s="46"/>
      <c r="E72" s="46">
        <v>33032105.949999999</v>
      </c>
      <c r="K72" s="40"/>
      <c r="N72" s="41"/>
    </row>
    <row r="73" spans="1:14" s="39" customFormat="1" ht="15.75" x14ac:dyDescent="0.25">
      <c r="A73" s="45" t="s">
        <v>59</v>
      </c>
      <c r="B73" s="46">
        <v>4013557.27</v>
      </c>
      <c r="C73" s="46"/>
      <c r="D73" s="46"/>
      <c r="E73" s="46">
        <v>3084657.61</v>
      </c>
      <c r="K73" s="40"/>
      <c r="N73" s="41"/>
    </row>
    <row r="74" spans="1:14" s="39" customFormat="1" ht="15.75" x14ac:dyDescent="0.25">
      <c r="A74" s="45" t="s">
        <v>60</v>
      </c>
      <c r="B74" s="46">
        <v>13349.99</v>
      </c>
      <c r="C74" s="46"/>
      <c r="D74" s="46"/>
      <c r="E74" s="46">
        <v>15449.99</v>
      </c>
      <c r="K74" s="40"/>
      <c r="N74" s="41"/>
    </row>
    <row r="75" spans="1:14" s="39" customFormat="1" ht="15.75" x14ac:dyDescent="0.25">
      <c r="A75" s="45" t="s">
        <v>61</v>
      </c>
      <c r="B75" s="46">
        <v>54430</v>
      </c>
      <c r="C75" s="46"/>
      <c r="D75" s="46"/>
      <c r="E75" s="46">
        <v>0</v>
      </c>
      <c r="K75" s="40"/>
      <c r="N75" s="41"/>
    </row>
    <row r="76" spans="1:14" s="39" customFormat="1" ht="15.75" x14ac:dyDescent="0.25">
      <c r="A76" s="45" t="s">
        <v>62</v>
      </c>
      <c r="B76" s="54">
        <v>534787.5</v>
      </c>
      <c r="C76" s="46"/>
      <c r="D76" s="46"/>
      <c r="E76" s="54">
        <v>1018273.5</v>
      </c>
      <c r="K76" s="40"/>
      <c r="N76" s="41"/>
    </row>
    <row r="77" spans="1:14" s="39" customFormat="1" ht="16.5" thickBot="1" x14ac:dyDescent="0.3">
      <c r="A77" s="45" t="s">
        <v>63</v>
      </c>
      <c r="B77" s="55">
        <f>SUM(B71:B76)</f>
        <v>4666124.76</v>
      </c>
      <c r="C77" s="56"/>
      <c r="D77" s="56"/>
      <c r="E77" s="55">
        <f>SUM(E71:E76)</f>
        <v>37200487.050000004</v>
      </c>
      <c r="K77" s="40"/>
      <c r="N77" s="41"/>
    </row>
    <row r="78" spans="1:14" s="39" customFormat="1" ht="16.5" thickTop="1" x14ac:dyDescent="0.25">
      <c r="A78" s="45"/>
      <c r="B78" s="46"/>
      <c r="C78" s="45"/>
      <c r="D78" s="45"/>
      <c r="E78" s="47"/>
      <c r="K78" s="40"/>
      <c r="N78" s="41"/>
    </row>
    <row r="79" spans="1:14" s="39" customFormat="1" ht="15.75" x14ac:dyDescent="0.25">
      <c r="A79" s="45"/>
      <c r="B79" s="46"/>
      <c r="C79" s="45"/>
      <c r="D79" s="45"/>
      <c r="E79" s="47"/>
      <c r="K79" s="40"/>
      <c r="N79" s="41"/>
    </row>
    <row r="80" spans="1:14" s="39" customFormat="1" ht="15.75" x14ac:dyDescent="0.25">
      <c r="A80" s="49" t="s">
        <v>64</v>
      </c>
      <c r="B80" s="46"/>
      <c r="C80" s="45"/>
      <c r="D80" s="45"/>
      <c r="E80" s="47"/>
      <c r="F80" s="57"/>
      <c r="K80" s="40"/>
      <c r="N80" s="41"/>
    </row>
    <row r="81" spans="1:14" s="39" customFormat="1" ht="15.75" x14ac:dyDescent="0.25">
      <c r="A81" s="51" t="s">
        <v>65</v>
      </c>
      <c r="B81" s="51"/>
      <c r="C81" s="51"/>
      <c r="D81" s="51"/>
      <c r="E81" s="51"/>
      <c r="F81" s="57"/>
      <c r="K81" s="40"/>
      <c r="N81" s="41"/>
    </row>
    <row r="82" spans="1:14" s="39" customFormat="1" ht="15.75" x14ac:dyDescent="0.25">
      <c r="A82" s="45"/>
      <c r="B82" s="52"/>
      <c r="C82" s="52"/>
      <c r="D82" s="52"/>
      <c r="E82" s="53"/>
      <c r="F82" s="57"/>
      <c r="K82" s="40"/>
      <c r="N82" s="41"/>
    </row>
    <row r="83" spans="1:14" s="39" customFormat="1" ht="15.75" x14ac:dyDescent="0.25">
      <c r="A83" s="49" t="s">
        <v>56</v>
      </c>
      <c r="B83" s="52">
        <v>2024</v>
      </c>
      <c r="C83" s="52"/>
      <c r="D83" s="52"/>
      <c r="E83" s="53">
        <v>2023</v>
      </c>
      <c r="F83" s="57"/>
      <c r="K83" s="40"/>
      <c r="N83" s="41"/>
    </row>
    <row r="84" spans="1:14" s="39" customFormat="1" ht="15.75" x14ac:dyDescent="0.25">
      <c r="A84" s="45" t="s">
        <v>66</v>
      </c>
      <c r="B84" s="58" t="s">
        <v>67</v>
      </c>
      <c r="C84" s="59"/>
      <c r="D84" s="59"/>
      <c r="E84" s="58" t="s">
        <v>68</v>
      </c>
      <c r="K84" s="40"/>
      <c r="N84" s="41"/>
    </row>
    <row r="85" spans="1:14" s="39" customFormat="1" ht="16.5" thickBot="1" x14ac:dyDescent="0.3">
      <c r="A85" s="45"/>
      <c r="B85" s="60" t="s">
        <v>69</v>
      </c>
      <c r="C85" s="61"/>
      <c r="D85" s="61"/>
      <c r="E85" s="60" t="s">
        <v>70</v>
      </c>
      <c r="K85" s="40"/>
      <c r="N85" s="41"/>
    </row>
    <row r="86" spans="1:14" s="39" customFormat="1" ht="16.5" thickTop="1" x14ac:dyDescent="0.25">
      <c r="A86" s="45"/>
      <c r="B86" s="62"/>
      <c r="C86" s="59"/>
      <c r="D86" s="59"/>
      <c r="E86" s="63"/>
      <c r="K86" s="40"/>
      <c r="N86" s="41"/>
    </row>
    <row r="87" spans="1:14" s="39" customFormat="1" ht="15.75" customHeight="1" x14ac:dyDescent="0.25">
      <c r="A87" s="51" t="s">
        <v>183</v>
      </c>
      <c r="B87" s="51"/>
      <c r="C87" s="51"/>
      <c r="D87" s="51"/>
      <c r="E87" s="51"/>
      <c r="K87" s="40"/>
      <c r="N87" s="41"/>
    </row>
    <row r="88" spans="1:14" s="39" customFormat="1" ht="15.75" customHeight="1" x14ac:dyDescent="0.25">
      <c r="A88" s="51"/>
      <c r="B88" s="51"/>
      <c r="C88" s="51"/>
      <c r="D88" s="51"/>
      <c r="E88" s="51"/>
      <c r="K88" s="40"/>
      <c r="N88" s="41"/>
    </row>
    <row r="89" spans="1:14" s="39" customFormat="1" ht="15.75" customHeight="1" x14ac:dyDescent="0.25">
      <c r="A89" s="64"/>
      <c r="B89" s="64"/>
      <c r="C89" s="64"/>
      <c r="D89" s="64"/>
      <c r="E89" s="64"/>
      <c r="K89" s="40"/>
      <c r="N89" s="41"/>
    </row>
    <row r="90" spans="1:14" s="39" customFormat="1" ht="15.75" x14ac:dyDescent="0.25">
      <c r="A90" s="49" t="s">
        <v>71</v>
      </c>
      <c r="B90" s="46"/>
      <c r="C90" s="45"/>
      <c r="D90" s="45"/>
      <c r="E90" s="47"/>
      <c r="K90" s="40"/>
      <c r="N90" s="41"/>
    </row>
    <row r="91" spans="1:14" s="39" customFormat="1" ht="15.75" x14ac:dyDescent="0.25">
      <c r="A91" s="65" t="s">
        <v>72</v>
      </c>
      <c r="B91" s="65"/>
      <c r="C91" s="65"/>
      <c r="D91" s="65"/>
      <c r="E91" s="65"/>
      <c r="K91" s="40"/>
      <c r="N91" s="41"/>
    </row>
    <row r="92" spans="1:14" s="39" customFormat="1" ht="15.75" x14ac:dyDescent="0.25">
      <c r="A92" s="45"/>
      <c r="B92" s="46"/>
      <c r="C92" s="45"/>
      <c r="D92" s="45"/>
      <c r="E92" s="47"/>
      <c r="K92" s="40"/>
      <c r="N92" s="41"/>
    </row>
    <row r="93" spans="1:14" s="39" customFormat="1" ht="15.75" x14ac:dyDescent="0.25">
      <c r="A93" s="49" t="s">
        <v>56</v>
      </c>
      <c r="B93" s="52">
        <v>2024</v>
      </c>
      <c r="C93" s="52"/>
      <c r="D93" s="52"/>
      <c r="E93" s="53">
        <v>2023</v>
      </c>
      <c r="K93" s="40"/>
      <c r="N93" s="41"/>
    </row>
    <row r="94" spans="1:14" s="39" customFormat="1" ht="15.75" x14ac:dyDescent="0.25">
      <c r="A94" s="45" t="s">
        <v>73</v>
      </c>
      <c r="B94" s="62">
        <v>117173436.41</v>
      </c>
      <c r="C94" s="66"/>
      <c r="D94" s="66"/>
      <c r="E94" s="62">
        <v>79695800.439999998</v>
      </c>
      <c r="K94" s="40"/>
      <c r="N94" s="41"/>
    </row>
    <row r="95" spans="1:14" s="39" customFormat="1" ht="15.75" x14ac:dyDescent="0.25">
      <c r="A95" s="45" t="s">
        <v>74</v>
      </c>
      <c r="B95" s="67">
        <v>26855400.579999998</v>
      </c>
      <c r="C95" s="66"/>
      <c r="D95" s="66"/>
      <c r="E95" s="67">
        <v>15321265.310000001</v>
      </c>
      <c r="K95" s="40"/>
      <c r="N95" s="41"/>
    </row>
    <row r="96" spans="1:14" s="39" customFormat="1" ht="16.5" thickBot="1" x14ac:dyDescent="0.3">
      <c r="A96" s="45" t="s">
        <v>75</v>
      </c>
      <c r="B96" s="68">
        <f>SUM(B94:B95)</f>
        <v>144028836.99000001</v>
      </c>
      <c r="C96" s="66"/>
      <c r="D96" s="66"/>
      <c r="E96" s="68">
        <f>SUM(E94:E95)</f>
        <v>95017065.75</v>
      </c>
      <c r="K96" s="40"/>
      <c r="N96" s="41"/>
    </row>
    <row r="97" spans="1:14" s="39" customFormat="1" ht="16.5" thickTop="1" x14ac:dyDescent="0.25">
      <c r="A97" s="45"/>
      <c r="B97" s="46"/>
      <c r="C97" s="45"/>
      <c r="D97" s="45"/>
      <c r="E97" s="47"/>
      <c r="K97" s="40"/>
      <c r="N97" s="41"/>
    </row>
    <row r="98" spans="1:14" s="39" customFormat="1" ht="15.75" x14ac:dyDescent="0.25">
      <c r="A98" s="50" t="s">
        <v>76</v>
      </c>
      <c r="B98" s="50"/>
      <c r="C98" s="50"/>
      <c r="D98" s="50"/>
      <c r="E98" s="50"/>
      <c r="K98" s="40"/>
      <c r="N98" s="41"/>
    </row>
    <row r="99" spans="1:14" s="39" customFormat="1" ht="37.5" customHeight="1" x14ac:dyDescent="0.25">
      <c r="A99" s="51" t="s">
        <v>77</v>
      </c>
      <c r="B99" s="51"/>
      <c r="C99" s="51"/>
      <c r="D99" s="51"/>
      <c r="E99" s="51"/>
      <c r="K99" s="40"/>
      <c r="N99" s="41"/>
    </row>
    <row r="100" spans="1:14" s="39" customFormat="1" ht="15.75" x14ac:dyDescent="0.25">
      <c r="A100" s="45"/>
      <c r="B100" s="46"/>
      <c r="C100" s="45"/>
      <c r="D100" s="45"/>
      <c r="E100" s="47"/>
      <c r="K100" s="40"/>
      <c r="N100" s="41"/>
    </row>
    <row r="101" spans="1:14" s="39" customFormat="1" ht="15.75" x14ac:dyDescent="0.25">
      <c r="A101" s="50" t="s">
        <v>78</v>
      </c>
      <c r="B101" s="50"/>
      <c r="C101" s="50"/>
      <c r="D101" s="50"/>
      <c r="E101" s="50"/>
      <c r="K101" s="40"/>
      <c r="N101" s="41"/>
    </row>
    <row r="102" spans="1:14" s="39" customFormat="1" ht="40.5" customHeight="1" x14ac:dyDescent="0.25">
      <c r="A102" s="51" t="s">
        <v>79</v>
      </c>
      <c r="B102" s="51"/>
      <c r="C102" s="51"/>
      <c r="D102" s="51"/>
      <c r="E102" s="51"/>
      <c r="K102" s="40"/>
      <c r="N102" s="41"/>
    </row>
    <row r="103" spans="1:14" s="39" customFormat="1" ht="18" customHeight="1" x14ac:dyDescent="0.25">
      <c r="A103" s="69" t="s">
        <v>56</v>
      </c>
      <c r="B103" s="52">
        <v>2024</v>
      </c>
      <c r="C103" s="52"/>
      <c r="D103" s="52"/>
      <c r="E103" s="53">
        <v>2023</v>
      </c>
      <c r="K103" s="40"/>
      <c r="N103" s="41"/>
    </row>
    <row r="104" spans="1:14" s="39" customFormat="1" ht="18" customHeight="1" x14ac:dyDescent="0.25">
      <c r="A104" s="45" t="s">
        <v>80</v>
      </c>
      <c r="B104" s="46">
        <v>18056.39</v>
      </c>
      <c r="C104" s="46"/>
      <c r="D104" s="46"/>
      <c r="E104" s="46">
        <v>0</v>
      </c>
      <c r="K104" s="40"/>
      <c r="N104" s="41"/>
    </row>
    <row r="105" spans="1:14" s="39" customFormat="1" ht="18" customHeight="1" x14ac:dyDescent="0.25">
      <c r="A105" s="45" t="s">
        <v>81</v>
      </c>
      <c r="B105" s="46">
        <v>672.6</v>
      </c>
      <c r="C105" s="46"/>
      <c r="D105" s="46"/>
      <c r="E105" s="46">
        <v>0</v>
      </c>
      <c r="K105" s="40"/>
      <c r="N105" s="41"/>
    </row>
    <row r="106" spans="1:14" s="39" customFormat="1" ht="18" customHeight="1" x14ac:dyDescent="0.25">
      <c r="A106" s="45" t="s">
        <v>82</v>
      </c>
      <c r="B106" s="46">
        <v>666.27</v>
      </c>
      <c r="C106" s="46"/>
      <c r="D106" s="46"/>
      <c r="E106" s="46">
        <v>0</v>
      </c>
      <c r="K106" s="40"/>
      <c r="N106" s="41"/>
    </row>
    <row r="107" spans="1:14" s="39" customFormat="1" ht="18" customHeight="1" x14ac:dyDescent="0.25">
      <c r="A107" s="45" t="s">
        <v>83</v>
      </c>
      <c r="B107" s="46">
        <v>0</v>
      </c>
      <c r="C107" s="46"/>
      <c r="D107" s="46"/>
      <c r="E107" s="46">
        <v>0</v>
      </c>
      <c r="K107" s="40"/>
      <c r="N107" s="41"/>
    </row>
    <row r="108" spans="1:14" s="39" customFormat="1" ht="18" customHeight="1" x14ac:dyDescent="0.25">
      <c r="A108" s="45" t="s">
        <v>84</v>
      </c>
      <c r="B108" s="46">
        <v>555</v>
      </c>
      <c r="C108" s="46"/>
      <c r="D108" s="46"/>
      <c r="E108" s="46">
        <v>0</v>
      </c>
      <c r="K108" s="40"/>
      <c r="N108" s="41"/>
    </row>
    <row r="109" spans="1:14" s="39" customFormat="1" ht="18" customHeight="1" x14ac:dyDescent="0.25">
      <c r="A109" s="45" t="s">
        <v>85</v>
      </c>
      <c r="B109" s="46">
        <v>2447.52</v>
      </c>
      <c r="C109" s="46"/>
      <c r="D109" s="46"/>
      <c r="E109" s="46">
        <v>0</v>
      </c>
      <c r="K109" s="40"/>
      <c r="N109" s="41"/>
    </row>
    <row r="110" spans="1:14" s="39" customFormat="1" ht="18.75" customHeight="1" x14ac:dyDescent="0.25">
      <c r="A110" s="70" t="s">
        <v>86</v>
      </c>
      <c r="B110" s="46">
        <v>0</v>
      </c>
      <c r="C110" s="64"/>
      <c r="D110" s="64"/>
      <c r="E110" s="46">
        <v>297.55</v>
      </c>
      <c r="K110" s="40"/>
      <c r="N110" s="41"/>
    </row>
    <row r="111" spans="1:14" s="39" customFormat="1" ht="21" customHeight="1" thickBot="1" x14ac:dyDescent="0.3">
      <c r="A111" s="71" t="s">
        <v>87</v>
      </c>
      <c r="B111" s="72">
        <f>SUM(B104:B110)</f>
        <v>22397.78</v>
      </c>
      <c r="C111" s="64"/>
      <c r="D111" s="64"/>
      <c r="E111" s="72">
        <f>SUM(E110:E110)</f>
        <v>297.55</v>
      </c>
      <c r="K111" s="40"/>
      <c r="N111" s="41"/>
    </row>
    <row r="112" spans="1:14" s="39" customFormat="1" ht="16.5" thickTop="1" x14ac:dyDescent="0.25">
      <c r="A112" s="45" t="s">
        <v>88</v>
      </c>
      <c r="B112" s="45"/>
      <c r="C112" s="45"/>
      <c r="D112" s="45"/>
      <c r="E112" s="45"/>
      <c r="K112" s="40"/>
      <c r="N112" s="41"/>
    </row>
    <row r="113" spans="1:14" s="39" customFormat="1" ht="15.75" x14ac:dyDescent="0.25">
      <c r="A113" s="50" t="s">
        <v>89</v>
      </c>
      <c r="B113" s="50"/>
      <c r="C113" s="50"/>
      <c r="D113" s="50"/>
      <c r="E113" s="50"/>
      <c r="K113" s="40"/>
      <c r="N113" s="41"/>
    </row>
    <row r="114" spans="1:14" s="39" customFormat="1" ht="51" customHeight="1" x14ac:dyDescent="0.25">
      <c r="A114" s="51" t="s">
        <v>90</v>
      </c>
      <c r="B114" s="51"/>
      <c r="C114" s="51"/>
      <c r="D114" s="51"/>
      <c r="E114" s="51"/>
      <c r="K114" s="40"/>
      <c r="N114" s="41"/>
    </row>
    <row r="115" spans="1:14" s="39" customFormat="1" ht="15.75" x14ac:dyDescent="0.25">
      <c r="A115" s="69" t="s">
        <v>56</v>
      </c>
      <c r="B115" s="52">
        <v>2024</v>
      </c>
      <c r="C115" s="52"/>
      <c r="D115" s="52"/>
      <c r="E115" s="53">
        <v>2023</v>
      </c>
      <c r="K115" s="40"/>
      <c r="N115" s="41"/>
    </row>
    <row r="116" spans="1:14" s="74" customFormat="1" ht="15.75" x14ac:dyDescent="0.25">
      <c r="A116" s="45" t="s">
        <v>91</v>
      </c>
      <c r="B116" s="46">
        <v>0</v>
      </c>
      <c r="C116" s="73"/>
      <c r="D116" s="73"/>
      <c r="E116" s="46">
        <v>2243.9499999999998</v>
      </c>
      <c r="F116" s="1"/>
      <c r="G116" s="1"/>
      <c r="H116" s="1"/>
    </row>
    <row r="117" spans="1:14" s="74" customFormat="1" ht="15.75" x14ac:dyDescent="0.25">
      <c r="A117" s="45" t="s">
        <v>92</v>
      </c>
      <c r="B117" s="46">
        <v>0</v>
      </c>
      <c r="C117" s="73"/>
      <c r="D117" s="73"/>
      <c r="E117" s="46">
        <v>155590</v>
      </c>
      <c r="F117" s="1"/>
      <c r="G117" s="1"/>
      <c r="H117" s="1"/>
    </row>
    <row r="118" spans="1:14" s="74" customFormat="1" ht="15.75" x14ac:dyDescent="0.25">
      <c r="A118" s="45" t="s">
        <v>93</v>
      </c>
      <c r="B118" s="46">
        <v>201282.52</v>
      </c>
      <c r="C118" s="73"/>
      <c r="D118" s="73"/>
      <c r="E118" s="46"/>
      <c r="F118" s="1"/>
      <c r="G118" s="1"/>
      <c r="H118" s="1"/>
    </row>
    <row r="119" spans="1:14" s="74" customFormat="1" ht="15.75" x14ac:dyDescent="0.25">
      <c r="A119" s="45" t="s">
        <v>184</v>
      </c>
      <c r="B119" s="46">
        <v>38016.86</v>
      </c>
      <c r="C119" s="73"/>
      <c r="D119" s="73"/>
      <c r="E119" s="46">
        <v>0</v>
      </c>
      <c r="F119" s="1"/>
      <c r="G119" s="1"/>
      <c r="H119" s="1"/>
    </row>
    <row r="120" spans="1:14" s="74" customFormat="1" ht="32.25" thickBot="1" x14ac:dyDescent="0.3">
      <c r="A120" s="75" t="s">
        <v>94</v>
      </c>
      <c r="B120" s="72">
        <f>SUM(B116:B119)</f>
        <v>239299.38</v>
      </c>
      <c r="C120" s="73"/>
      <c r="D120" s="73"/>
      <c r="E120" s="72">
        <f>SUM(E116:E119)</f>
        <v>157833.95000000001</v>
      </c>
    </row>
    <row r="121" spans="1:14" s="39" customFormat="1" ht="16.5" thickTop="1" x14ac:dyDescent="0.25">
      <c r="A121" s="45"/>
      <c r="B121" s="56"/>
      <c r="C121" s="45"/>
      <c r="D121" s="45"/>
      <c r="E121" s="13"/>
      <c r="K121" s="40"/>
      <c r="N121" s="41"/>
    </row>
    <row r="122" spans="1:14" s="39" customFormat="1" ht="15.75" x14ac:dyDescent="0.25">
      <c r="A122" s="45"/>
      <c r="B122" s="56"/>
      <c r="C122" s="45"/>
      <c r="D122" s="45"/>
      <c r="E122" s="76"/>
      <c r="K122" s="40"/>
      <c r="N122" s="41"/>
    </row>
    <row r="123" spans="1:14" s="39" customFormat="1" x14ac:dyDescent="0.25">
      <c r="A123" s="77" t="s">
        <v>95</v>
      </c>
      <c r="B123" s="78"/>
      <c r="C123" s="79"/>
      <c r="D123" s="79"/>
      <c r="E123" s="24"/>
      <c r="K123" s="40"/>
      <c r="N123" s="41"/>
    </row>
    <row r="124" spans="1:14" s="39" customFormat="1" x14ac:dyDescent="0.25">
      <c r="A124" s="80" t="s">
        <v>182</v>
      </c>
      <c r="B124" s="80"/>
      <c r="C124" s="80"/>
      <c r="D124" s="80"/>
      <c r="E124" s="80"/>
      <c r="K124" s="40"/>
      <c r="N124" s="41"/>
    </row>
    <row r="125" spans="1:14" s="39" customFormat="1" ht="30.75" customHeight="1" x14ac:dyDescent="0.25">
      <c r="A125" s="80"/>
      <c r="B125" s="80"/>
      <c r="C125" s="80"/>
      <c r="D125" s="80"/>
      <c r="E125" s="80"/>
      <c r="K125" s="40"/>
      <c r="N125" s="41"/>
    </row>
    <row r="126" spans="1:14" s="39" customFormat="1" x14ac:dyDescent="0.25">
      <c r="A126" s="77" t="s">
        <v>56</v>
      </c>
      <c r="B126" s="81">
        <v>2024</v>
      </c>
      <c r="C126" s="81"/>
      <c r="D126" s="81"/>
      <c r="E126" s="82">
        <v>2023</v>
      </c>
      <c r="K126" s="40"/>
      <c r="N126" s="41"/>
    </row>
    <row r="127" spans="1:14" s="39" customFormat="1" ht="15.75" x14ac:dyDescent="0.25">
      <c r="A127" s="79" t="s">
        <v>96</v>
      </c>
      <c r="B127" s="46">
        <v>297748.05</v>
      </c>
      <c r="C127" s="83"/>
      <c r="D127" s="83"/>
      <c r="E127" s="46">
        <v>0</v>
      </c>
      <c r="K127" s="40"/>
      <c r="N127" s="41"/>
    </row>
    <row r="128" spans="1:14" s="39" customFormat="1" ht="15.75" x14ac:dyDescent="0.25">
      <c r="A128" s="79" t="s">
        <v>97</v>
      </c>
      <c r="B128" s="46">
        <v>108664.57</v>
      </c>
      <c r="C128" s="83"/>
      <c r="D128" s="83"/>
      <c r="E128" s="46">
        <v>0</v>
      </c>
      <c r="K128" s="40"/>
      <c r="N128" s="41"/>
    </row>
    <row r="129" spans="1:14" s="39" customFormat="1" ht="15.75" x14ac:dyDescent="0.25">
      <c r="A129" s="79" t="s">
        <v>98</v>
      </c>
      <c r="B129" s="46">
        <v>59000</v>
      </c>
      <c r="C129" s="83"/>
      <c r="D129" s="83"/>
      <c r="E129" s="46">
        <v>0</v>
      </c>
      <c r="K129" s="40"/>
      <c r="N129" s="41"/>
    </row>
    <row r="130" spans="1:14" s="39" customFormat="1" ht="15.75" x14ac:dyDescent="0.25">
      <c r="A130" s="79" t="s">
        <v>99</v>
      </c>
      <c r="B130" s="46">
        <v>0</v>
      </c>
      <c r="C130" s="83"/>
      <c r="D130" s="83"/>
      <c r="E130" s="46">
        <v>2811817.17</v>
      </c>
      <c r="K130" s="40"/>
      <c r="N130" s="41"/>
    </row>
    <row r="131" spans="1:14" s="39" customFormat="1" ht="15.75" x14ac:dyDescent="0.25">
      <c r="A131" s="79" t="s">
        <v>100</v>
      </c>
      <c r="B131" s="46">
        <v>0</v>
      </c>
      <c r="C131" s="83"/>
      <c r="D131" s="83"/>
      <c r="E131" s="46">
        <v>321649.59000000003</v>
      </c>
      <c r="K131" s="40"/>
      <c r="N131" s="41"/>
    </row>
    <row r="132" spans="1:14" s="39" customFormat="1" ht="15.75" x14ac:dyDescent="0.25">
      <c r="A132" s="79" t="s">
        <v>101</v>
      </c>
      <c r="B132" s="46">
        <v>348760.8</v>
      </c>
      <c r="C132" s="83"/>
      <c r="D132" s="83"/>
      <c r="E132" s="46">
        <v>0</v>
      </c>
      <c r="K132" s="40"/>
      <c r="N132" s="41"/>
    </row>
    <row r="133" spans="1:14" s="39" customFormat="1" ht="15.75" x14ac:dyDescent="0.25">
      <c r="A133" s="79" t="s">
        <v>102</v>
      </c>
      <c r="B133" s="46">
        <v>792020</v>
      </c>
      <c r="C133" s="83"/>
      <c r="D133" s="83"/>
      <c r="E133" s="46">
        <v>0</v>
      </c>
      <c r="K133" s="40"/>
      <c r="N133" s="41"/>
    </row>
    <row r="134" spans="1:14" s="39" customFormat="1" ht="15.75" thickBot="1" x14ac:dyDescent="0.3">
      <c r="A134" s="77" t="s">
        <v>103</v>
      </c>
      <c r="B134" s="84">
        <f>SUM(B127:B133)</f>
        <v>1606193.42</v>
      </c>
      <c r="C134" s="79"/>
      <c r="D134" s="79"/>
      <c r="E134" s="85">
        <f>SUM(E127:E133)</f>
        <v>3133466.76</v>
      </c>
      <c r="K134" s="40"/>
      <c r="N134" s="41"/>
    </row>
    <row r="135" spans="1:14" s="39" customFormat="1" ht="16.5" thickTop="1" x14ac:dyDescent="0.25">
      <c r="A135" s="45"/>
      <c r="B135" s="56"/>
      <c r="C135" s="86"/>
      <c r="D135" s="86"/>
      <c r="E135" s="87"/>
      <c r="K135" s="40"/>
      <c r="N135" s="41"/>
    </row>
    <row r="136" spans="1:14" s="39" customFormat="1" ht="15.75" x14ac:dyDescent="0.25">
      <c r="A136" s="50" t="s">
        <v>104</v>
      </c>
      <c r="B136" s="50"/>
      <c r="C136" s="50"/>
      <c r="D136" s="50"/>
      <c r="E136" s="50"/>
      <c r="K136" s="40"/>
      <c r="N136" s="41"/>
    </row>
    <row r="137" spans="1:14" s="39" customFormat="1" ht="15.75" x14ac:dyDescent="0.25">
      <c r="A137" s="65" t="s">
        <v>105</v>
      </c>
      <c r="B137" s="65"/>
      <c r="C137" s="65"/>
      <c r="D137" s="65"/>
      <c r="E137" s="65"/>
      <c r="K137" s="40"/>
      <c r="N137" s="41"/>
    </row>
    <row r="138" spans="1:14" s="39" customFormat="1" ht="15.75" x14ac:dyDescent="0.25">
      <c r="A138" s="45"/>
      <c r="B138" s="46"/>
      <c r="C138" s="45"/>
      <c r="D138" s="45"/>
      <c r="E138" s="47"/>
      <c r="K138" s="40"/>
      <c r="N138" s="41"/>
    </row>
    <row r="139" spans="1:14" s="39" customFormat="1" ht="15.75" x14ac:dyDescent="0.25">
      <c r="A139" s="45" t="s">
        <v>56</v>
      </c>
      <c r="B139" s="52">
        <v>2024</v>
      </c>
      <c r="C139" s="52"/>
      <c r="D139" s="52"/>
      <c r="E139" s="52">
        <v>2023</v>
      </c>
      <c r="K139" s="40"/>
      <c r="N139" s="41"/>
    </row>
    <row r="140" spans="1:14" s="39" customFormat="1" ht="15.75" x14ac:dyDescent="0.25">
      <c r="A140" s="45" t="s">
        <v>106</v>
      </c>
      <c r="B140" s="62">
        <v>980615.94</v>
      </c>
      <c r="C140" s="66"/>
      <c r="D140" s="66"/>
      <c r="E140" s="62">
        <v>575736.30000000005</v>
      </c>
      <c r="K140" s="40"/>
      <c r="N140" s="41"/>
    </row>
    <row r="141" spans="1:14" s="39" customFormat="1" ht="15.75" x14ac:dyDescent="0.25">
      <c r="A141" s="45" t="s">
        <v>107</v>
      </c>
      <c r="B141" s="62">
        <v>627373.14</v>
      </c>
      <c r="C141" s="66"/>
      <c r="D141" s="66"/>
      <c r="E141" s="67">
        <v>292470.3</v>
      </c>
      <c r="K141" s="40"/>
      <c r="N141" s="41"/>
    </row>
    <row r="142" spans="1:14" s="39" customFormat="1" ht="16.5" thickBot="1" x14ac:dyDescent="0.3">
      <c r="A142" s="49" t="s">
        <v>108</v>
      </c>
      <c r="B142" s="68">
        <f>SUM(B140:B141)</f>
        <v>1607989.08</v>
      </c>
      <c r="C142" s="88"/>
      <c r="D142" s="88"/>
      <c r="E142" s="68">
        <f>SUM(E140:E141)</f>
        <v>868206.60000000009</v>
      </c>
      <c r="K142" s="40"/>
      <c r="N142" s="41"/>
    </row>
    <row r="143" spans="1:14" s="39" customFormat="1" ht="16.5" thickTop="1" x14ac:dyDescent="0.25">
      <c r="A143" s="45" t="s">
        <v>88</v>
      </c>
      <c r="B143" s="46"/>
      <c r="C143" s="45"/>
      <c r="D143" s="45"/>
      <c r="E143" s="47"/>
      <c r="K143" s="40"/>
      <c r="N143" s="41"/>
    </row>
    <row r="144" spans="1:14" s="39" customFormat="1" ht="15.75" x14ac:dyDescent="0.25">
      <c r="A144" s="50" t="s">
        <v>109</v>
      </c>
      <c r="B144" s="50"/>
      <c r="C144" s="50"/>
      <c r="D144" s="50"/>
      <c r="E144" s="50"/>
      <c r="K144" s="40"/>
      <c r="N144" s="41"/>
    </row>
    <row r="145" spans="1:14" s="39" customFormat="1" ht="15.75" x14ac:dyDescent="0.25">
      <c r="A145" s="65" t="s">
        <v>110</v>
      </c>
      <c r="B145" s="65"/>
      <c r="C145" s="65"/>
      <c r="D145" s="65"/>
      <c r="E145" s="65"/>
      <c r="K145" s="40"/>
      <c r="N145" s="41"/>
    </row>
    <row r="146" spans="1:14" s="39" customFormat="1" ht="15.75" x14ac:dyDescent="0.25">
      <c r="A146" s="49" t="s">
        <v>56</v>
      </c>
      <c r="B146" s="52">
        <v>2024</v>
      </c>
      <c r="C146" s="52"/>
      <c r="D146" s="52"/>
      <c r="E146" s="52">
        <v>2023</v>
      </c>
      <c r="K146" s="40"/>
      <c r="N146" s="41"/>
    </row>
    <row r="147" spans="1:14" s="39" customFormat="1" ht="15.75" x14ac:dyDescent="0.25">
      <c r="A147" s="45" t="s">
        <v>111</v>
      </c>
      <c r="B147" s="62">
        <v>729475</v>
      </c>
      <c r="C147" s="46"/>
      <c r="D147" s="46"/>
      <c r="E147" s="62">
        <v>528102.67000000004</v>
      </c>
      <c r="K147" s="40"/>
      <c r="N147" s="41"/>
    </row>
    <row r="148" spans="1:14" s="39" customFormat="1" ht="15.75" x14ac:dyDescent="0.25">
      <c r="A148" s="45" t="s">
        <v>112</v>
      </c>
      <c r="B148" s="67">
        <v>555551.97</v>
      </c>
      <c r="C148" s="46"/>
      <c r="D148" s="46"/>
      <c r="E148" s="67">
        <v>625921.65</v>
      </c>
      <c r="K148" s="40"/>
      <c r="N148" s="41"/>
    </row>
    <row r="149" spans="1:14" s="39" customFormat="1" ht="16.5" thickBot="1" x14ac:dyDescent="0.3">
      <c r="A149" s="49" t="s">
        <v>113</v>
      </c>
      <c r="B149" s="55">
        <f>SUM(B147:B148)</f>
        <v>1285026.97</v>
      </c>
      <c r="C149" s="56"/>
      <c r="D149" s="56"/>
      <c r="E149" s="55">
        <f>SUM(E147:E148)</f>
        <v>1154024.32</v>
      </c>
      <c r="K149" s="40"/>
      <c r="N149" s="41"/>
    </row>
    <row r="150" spans="1:14" s="39" customFormat="1" ht="16.5" thickTop="1" x14ac:dyDescent="0.25">
      <c r="A150" s="45"/>
      <c r="B150" s="46"/>
      <c r="C150" s="45"/>
      <c r="D150" s="45"/>
      <c r="E150" s="47"/>
      <c r="K150" s="40"/>
      <c r="N150" s="41"/>
    </row>
    <row r="151" spans="1:14" s="39" customFormat="1" ht="15.75" x14ac:dyDescent="0.25">
      <c r="A151" s="50" t="s">
        <v>114</v>
      </c>
      <c r="B151" s="50"/>
      <c r="C151" s="50"/>
      <c r="D151" s="50"/>
      <c r="E151" s="50"/>
      <c r="K151" s="40"/>
      <c r="N151" s="41"/>
    </row>
    <row r="152" spans="1:14" s="39" customFormat="1" ht="35.25" customHeight="1" x14ac:dyDescent="0.25">
      <c r="A152" s="51" t="s">
        <v>115</v>
      </c>
      <c r="B152" s="51"/>
      <c r="C152" s="51"/>
      <c r="D152" s="51"/>
      <c r="E152" s="51"/>
      <c r="K152" s="40"/>
      <c r="N152" s="41"/>
    </row>
    <row r="153" spans="1:14" s="39" customFormat="1" ht="17.25" customHeight="1" x14ac:dyDescent="0.25">
      <c r="A153" s="64" t="s">
        <v>116</v>
      </c>
      <c r="B153" s="64"/>
      <c r="C153" s="64"/>
      <c r="D153" s="64"/>
      <c r="E153" s="64"/>
      <c r="K153" s="40"/>
      <c r="N153" s="41"/>
    </row>
    <row r="154" spans="1:14" s="39" customFormat="1" ht="17.25" customHeight="1" x14ac:dyDescent="0.25">
      <c r="A154" s="64"/>
      <c r="B154" s="64"/>
      <c r="C154" s="64"/>
      <c r="D154" s="64"/>
      <c r="E154" s="64"/>
      <c r="K154" s="40"/>
      <c r="N154" s="41"/>
    </row>
    <row r="155" spans="1:14" s="39" customFormat="1" ht="17.25" customHeight="1" x14ac:dyDescent="0.25">
      <c r="A155" s="71" t="s">
        <v>116</v>
      </c>
      <c r="B155" s="64"/>
      <c r="C155" s="64"/>
      <c r="D155" s="64"/>
      <c r="E155" s="64"/>
      <c r="K155" s="40"/>
      <c r="N155" s="41"/>
    </row>
    <row r="156" spans="1:14" s="39" customFormat="1" ht="17.25" customHeight="1" x14ac:dyDescent="0.25">
      <c r="A156" s="71" t="s">
        <v>56</v>
      </c>
      <c r="B156" s="52">
        <v>2024</v>
      </c>
      <c r="C156" s="64"/>
      <c r="D156" s="64"/>
      <c r="E156" s="52">
        <v>2023</v>
      </c>
      <c r="K156" s="40"/>
      <c r="N156" s="41"/>
    </row>
    <row r="157" spans="1:14" s="39" customFormat="1" ht="17.25" customHeight="1" x14ac:dyDescent="0.25">
      <c r="A157" s="64" t="s">
        <v>117</v>
      </c>
      <c r="B157" s="46">
        <v>35297293.880000003</v>
      </c>
      <c r="D157" s="64"/>
      <c r="E157" s="46">
        <v>35297293.880000003</v>
      </c>
      <c r="K157" s="40"/>
      <c r="N157" s="41"/>
    </row>
    <row r="158" spans="1:14" s="39" customFormat="1" ht="17.25" customHeight="1" x14ac:dyDescent="0.25">
      <c r="A158" s="64" t="s">
        <v>118</v>
      </c>
      <c r="B158" s="46">
        <v>87017827.489999995</v>
      </c>
      <c r="D158" s="64"/>
      <c r="E158" s="46">
        <v>87017827.489999995</v>
      </c>
      <c r="K158" s="40"/>
      <c r="N158" s="41"/>
    </row>
    <row r="159" spans="1:14" s="39" customFormat="1" ht="17.25" customHeight="1" x14ac:dyDescent="0.25">
      <c r="A159" s="64" t="s">
        <v>119</v>
      </c>
      <c r="B159" s="46">
        <v>21455782.16</v>
      </c>
      <c r="D159" s="64"/>
      <c r="E159" s="46">
        <v>18776717.239999998</v>
      </c>
      <c r="K159" s="40"/>
      <c r="N159" s="41"/>
    </row>
    <row r="160" spans="1:14" s="39" customFormat="1" ht="17.25" customHeight="1" x14ac:dyDescent="0.25">
      <c r="A160" s="64" t="s">
        <v>120</v>
      </c>
      <c r="B160" s="46">
        <v>324043.40000000002</v>
      </c>
      <c r="D160" s="64"/>
      <c r="E160" s="46">
        <v>231413.39</v>
      </c>
      <c r="K160" s="40"/>
      <c r="N160" s="41"/>
    </row>
    <row r="161" spans="1:14" s="39" customFormat="1" ht="17.25" customHeight="1" x14ac:dyDescent="0.25">
      <c r="A161" s="64" t="s">
        <v>121</v>
      </c>
      <c r="B161" s="46">
        <v>4462436.4000000004</v>
      </c>
      <c r="D161" s="64"/>
      <c r="E161" s="46">
        <v>7764883.5</v>
      </c>
      <c r="K161" s="40"/>
      <c r="N161" s="41"/>
    </row>
    <row r="162" spans="1:14" s="39" customFormat="1" ht="17.25" customHeight="1" x14ac:dyDescent="0.25">
      <c r="A162" s="64" t="s">
        <v>122</v>
      </c>
      <c r="B162" s="46">
        <v>34804986.700000003</v>
      </c>
      <c r="D162" s="64"/>
      <c r="E162" s="46">
        <v>15657296.99</v>
      </c>
      <c r="K162" s="40"/>
      <c r="N162" s="41"/>
    </row>
    <row r="163" spans="1:14" s="39" customFormat="1" ht="17.25" customHeight="1" x14ac:dyDescent="0.25">
      <c r="A163" s="64" t="s">
        <v>123</v>
      </c>
      <c r="B163" s="46">
        <v>1390190.6</v>
      </c>
      <c r="D163" s="64"/>
      <c r="E163" s="46">
        <v>447571.36</v>
      </c>
      <c r="K163" s="40"/>
      <c r="N163" s="41"/>
    </row>
    <row r="164" spans="1:14" s="39" customFormat="1" ht="17.25" customHeight="1" x14ac:dyDescent="0.25">
      <c r="A164" s="64" t="s">
        <v>124</v>
      </c>
      <c r="B164" s="46">
        <v>4491188.1900000004</v>
      </c>
      <c r="D164" s="64"/>
      <c r="E164" s="46">
        <v>4227390.92</v>
      </c>
      <c r="K164" s="40"/>
      <c r="N164" s="41"/>
    </row>
    <row r="165" spans="1:14" s="39" customFormat="1" ht="17.25" customHeight="1" x14ac:dyDescent="0.25">
      <c r="A165" s="64" t="s">
        <v>125</v>
      </c>
      <c r="B165" s="46">
        <v>266787.71999999997</v>
      </c>
      <c r="D165" s="64"/>
      <c r="E165" s="46">
        <v>0</v>
      </c>
      <c r="K165" s="40"/>
      <c r="N165" s="41"/>
    </row>
    <row r="166" spans="1:14" s="39" customFormat="1" ht="17.25" customHeight="1" x14ac:dyDescent="0.25">
      <c r="A166" s="64" t="s">
        <v>126</v>
      </c>
      <c r="B166" s="46">
        <v>6049160.46</v>
      </c>
      <c r="D166" s="64"/>
      <c r="E166" s="46">
        <v>5620358.46</v>
      </c>
      <c r="K166" s="40"/>
      <c r="N166" s="41"/>
    </row>
    <row r="167" spans="1:14" s="39" customFormat="1" ht="17.25" customHeight="1" x14ac:dyDescent="0.25">
      <c r="A167" s="64" t="s">
        <v>127</v>
      </c>
      <c r="B167" s="46">
        <v>1366280.7</v>
      </c>
      <c r="D167" s="64"/>
      <c r="E167" s="46">
        <v>0</v>
      </c>
      <c r="K167" s="40"/>
      <c r="N167" s="41"/>
    </row>
    <row r="168" spans="1:14" s="39" customFormat="1" ht="17.25" customHeight="1" x14ac:dyDescent="0.25">
      <c r="A168" s="64" t="s">
        <v>128</v>
      </c>
      <c r="B168" s="46">
        <v>2292375.98</v>
      </c>
      <c r="D168" s="64"/>
      <c r="E168" s="46">
        <v>0</v>
      </c>
      <c r="K168" s="40"/>
      <c r="N168" s="41"/>
    </row>
    <row r="169" spans="1:14" s="39" customFormat="1" ht="17.25" customHeight="1" x14ac:dyDescent="0.25">
      <c r="A169" s="64" t="s">
        <v>129</v>
      </c>
      <c r="B169" s="46">
        <v>100872.3</v>
      </c>
      <c r="D169" s="64"/>
      <c r="E169" s="46">
        <v>0</v>
      </c>
      <c r="K169" s="40"/>
      <c r="N169" s="41"/>
    </row>
    <row r="170" spans="1:14" s="39" customFormat="1" ht="17.25" customHeight="1" x14ac:dyDescent="0.25">
      <c r="A170" s="64" t="s">
        <v>130</v>
      </c>
      <c r="B170" s="46">
        <v>8142</v>
      </c>
      <c r="D170" s="64"/>
      <c r="E170" s="46">
        <v>0</v>
      </c>
      <c r="K170" s="40"/>
      <c r="N170" s="41"/>
    </row>
    <row r="171" spans="1:14" s="39" customFormat="1" ht="17.25" customHeight="1" x14ac:dyDescent="0.25">
      <c r="A171" s="64" t="s">
        <v>131</v>
      </c>
      <c r="B171" s="46">
        <v>154576.57999999999</v>
      </c>
      <c r="D171" s="64"/>
      <c r="E171" s="46">
        <v>154576.57999999999</v>
      </c>
      <c r="K171" s="40"/>
      <c r="N171" s="41"/>
    </row>
    <row r="172" spans="1:14" s="39" customFormat="1" ht="17.25" customHeight="1" x14ac:dyDescent="0.25">
      <c r="A172" s="64" t="s">
        <v>132</v>
      </c>
      <c r="B172" s="46">
        <v>509120.28</v>
      </c>
      <c r="D172" s="64"/>
      <c r="E172" s="46">
        <v>509120.28</v>
      </c>
      <c r="K172" s="40"/>
      <c r="N172" s="41"/>
    </row>
    <row r="173" spans="1:14" s="39" customFormat="1" ht="17.25" customHeight="1" x14ac:dyDescent="0.25">
      <c r="A173" s="64" t="s">
        <v>133</v>
      </c>
      <c r="B173" s="46">
        <v>275199.59999999998</v>
      </c>
      <c r="D173" s="64"/>
      <c r="E173" s="46">
        <v>275199.59999999998</v>
      </c>
      <c r="K173" s="40"/>
      <c r="N173" s="41"/>
    </row>
    <row r="174" spans="1:14" s="39" customFormat="1" ht="17.25" customHeight="1" x14ac:dyDescent="0.25">
      <c r="A174" s="45" t="s">
        <v>134</v>
      </c>
      <c r="B174" s="54">
        <v>2760174.11</v>
      </c>
      <c r="D174" s="45"/>
      <c r="E174" s="54">
        <v>2618721.61</v>
      </c>
      <c r="K174" s="40"/>
      <c r="N174" s="41"/>
    </row>
    <row r="175" spans="1:14" s="39" customFormat="1" ht="17.25" customHeight="1" x14ac:dyDescent="0.25">
      <c r="A175" s="49" t="s">
        <v>135</v>
      </c>
      <c r="B175" s="89">
        <f>SUM(B157:B174)</f>
        <v>203026438.55000004</v>
      </c>
      <c r="C175" s="90"/>
      <c r="D175" s="52"/>
      <c r="E175" s="91">
        <f>SUM(E157:E174)</f>
        <v>178598371.30000004</v>
      </c>
      <c r="K175" s="40"/>
      <c r="N175" s="41"/>
    </row>
    <row r="176" spans="1:14" s="39" customFormat="1" ht="17.25" customHeight="1" x14ac:dyDescent="0.25">
      <c r="A176" s="49" t="s">
        <v>136</v>
      </c>
      <c r="B176" s="92">
        <f>+[1]Report!J78</f>
        <v>-83485712.389999986</v>
      </c>
      <c r="C176" s="93"/>
      <c r="D176" s="94"/>
      <c r="E176" s="95">
        <v>-76170925.189999998</v>
      </c>
      <c r="K176" s="40"/>
      <c r="N176" s="41"/>
    </row>
    <row r="177" spans="1:14" s="39" customFormat="1" ht="17.25" customHeight="1" thickBot="1" x14ac:dyDescent="0.3">
      <c r="A177" s="49" t="s">
        <v>137</v>
      </c>
      <c r="B177" s="96">
        <f>SUM(B175:B176)</f>
        <v>119540726.16000006</v>
      </c>
      <c r="C177" s="90"/>
      <c r="D177" s="56"/>
      <c r="E177" s="85">
        <f>SUM(E175:E176)</f>
        <v>102427446.11000004</v>
      </c>
      <c r="K177" s="40"/>
      <c r="N177" s="41"/>
    </row>
    <row r="178" spans="1:14" s="39" customFormat="1" ht="16.5" thickTop="1" x14ac:dyDescent="0.25">
      <c r="A178" s="45"/>
      <c r="B178" s="46"/>
      <c r="C178" s="46"/>
      <c r="D178" s="46"/>
      <c r="E178" s="47"/>
      <c r="K178" s="40"/>
      <c r="N178" s="41"/>
    </row>
    <row r="179" spans="1:14" s="39" customFormat="1" ht="15.75" x14ac:dyDescent="0.25">
      <c r="A179" s="45"/>
      <c r="B179" s="46"/>
      <c r="C179" s="46"/>
      <c r="D179" s="46"/>
      <c r="E179" s="47"/>
      <c r="K179" s="40"/>
      <c r="N179" s="41"/>
    </row>
    <row r="180" spans="1:14" s="39" customFormat="1" ht="15.75" x14ac:dyDescent="0.25">
      <c r="A180" s="49" t="s">
        <v>138</v>
      </c>
      <c r="B180" s="46"/>
      <c r="C180" s="46"/>
      <c r="D180" s="46"/>
      <c r="E180" s="47"/>
      <c r="K180" s="40"/>
      <c r="N180" s="41"/>
    </row>
    <row r="181" spans="1:14" s="39" customFormat="1" ht="15.75" x14ac:dyDescent="0.25">
      <c r="A181" s="45" t="s">
        <v>139</v>
      </c>
      <c r="B181" s="46"/>
      <c r="C181" s="46"/>
      <c r="D181" s="46"/>
      <c r="E181" s="47"/>
      <c r="K181" s="40"/>
      <c r="N181" s="41"/>
    </row>
    <row r="182" spans="1:14" s="39" customFormat="1" ht="15.75" x14ac:dyDescent="0.25">
      <c r="A182" s="45"/>
      <c r="B182" s="52"/>
      <c r="C182" s="64"/>
      <c r="D182" s="64"/>
      <c r="E182" s="52"/>
      <c r="K182" s="40"/>
      <c r="N182" s="41"/>
    </row>
    <row r="183" spans="1:14" s="39" customFormat="1" ht="15.75" x14ac:dyDescent="0.25">
      <c r="A183" s="45" t="s">
        <v>56</v>
      </c>
      <c r="B183" s="52">
        <v>2024</v>
      </c>
      <c r="C183" s="64"/>
      <c r="D183" s="64"/>
      <c r="E183" s="52">
        <v>2023</v>
      </c>
      <c r="K183" s="40"/>
      <c r="N183" s="41"/>
    </row>
    <row r="184" spans="1:14" s="39" customFormat="1" ht="15.75" x14ac:dyDescent="0.25">
      <c r="A184" s="45" t="s">
        <v>140</v>
      </c>
      <c r="B184" s="46">
        <v>31781959.59</v>
      </c>
      <c r="D184" s="46"/>
      <c r="E184" s="46">
        <v>19853416.93</v>
      </c>
      <c r="K184" s="40"/>
      <c r="N184" s="41"/>
    </row>
    <row r="185" spans="1:14" s="39" customFormat="1" ht="15.75" x14ac:dyDescent="0.25">
      <c r="A185" s="45" t="s">
        <v>141</v>
      </c>
      <c r="B185" s="46">
        <v>802812.12</v>
      </c>
      <c r="D185" s="46"/>
      <c r="E185" s="46">
        <v>0</v>
      </c>
      <c r="K185" s="40"/>
      <c r="N185" s="41"/>
    </row>
    <row r="186" spans="1:14" s="39" customFormat="1" ht="15.75" x14ac:dyDescent="0.25">
      <c r="A186" s="45" t="s">
        <v>142</v>
      </c>
      <c r="B186" s="54">
        <v>2597092.9700000002</v>
      </c>
      <c r="D186" s="46"/>
      <c r="E186" s="54">
        <v>2567592.9700000002</v>
      </c>
      <c r="K186" s="40"/>
      <c r="N186" s="41"/>
    </row>
    <row r="187" spans="1:14" s="39" customFormat="1" ht="16.5" thickBot="1" x14ac:dyDescent="0.3">
      <c r="A187" s="49" t="s">
        <v>143</v>
      </c>
      <c r="B187" s="97">
        <f>SUM(B184:B186)</f>
        <v>35181864.68</v>
      </c>
      <c r="C187" s="90"/>
      <c r="D187" s="56"/>
      <c r="E187" s="97">
        <v>22421009.899999999</v>
      </c>
      <c r="K187" s="40"/>
      <c r="N187" s="41"/>
    </row>
    <row r="188" spans="1:14" s="39" customFormat="1" ht="16.5" thickTop="1" x14ac:dyDescent="0.25">
      <c r="A188" s="45"/>
      <c r="B188" s="46"/>
      <c r="C188" s="45"/>
      <c r="D188" s="45"/>
      <c r="E188" s="47"/>
      <c r="K188" s="40"/>
      <c r="N188" s="41"/>
    </row>
    <row r="189" spans="1:14" s="39" customFormat="1" ht="15.75" x14ac:dyDescent="0.25">
      <c r="A189" s="50" t="s">
        <v>144</v>
      </c>
      <c r="B189" s="50"/>
      <c r="C189" s="50"/>
      <c r="D189" s="50"/>
      <c r="E189" s="50"/>
      <c r="K189" s="40"/>
      <c r="N189" s="41"/>
    </row>
    <row r="190" spans="1:14" s="39" customFormat="1" ht="15.75" x14ac:dyDescent="0.25">
      <c r="A190" s="98"/>
      <c r="B190" s="99"/>
      <c r="C190" s="98"/>
      <c r="D190" s="98"/>
      <c r="E190" s="100"/>
      <c r="K190" s="40"/>
      <c r="N190" s="41"/>
    </row>
    <row r="191" spans="1:14" s="39" customFormat="1" ht="15.75" x14ac:dyDescent="0.25">
      <c r="A191" s="65" t="s">
        <v>145</v>
      </c>
      <c r="B191" s="65"/>
      <c r="C191" s="65"/>
      <c r="D191" s="65"/>
      <c r="E191" s="65"/>
      <c r="K191" s="40"/>
      <c r="N191" s="41"/>
    </row>
    <row r="192" spans="1:14" s="39" customFormat="1" ht="15.75" x14ac:dyDescent="0.25">
      <c r="A192" s="49" t="s">
        <v>56</v>
      </c>
      <c r="B192" s="52">
        <v>2024</v>
      </c>
      <c r="C192" s="52"/>
      <c r="D192" s="52"/>
      <c r="E192" s="52">
        <v>2023</v>
      </c>
      <c r="K192" s="40"/>
      <c r="N192" s="41"/>
    </row>
    <row r="193" spans="1:14" s="39" customFormat="1" ht="15.75" x14ac:dyDescent="0.25">
      <c r="A193" s="45" t="s">
        <v>146</v>
      </c>
      <c r="B193" s="46">
        <v>9740252.3000000007</v>
      </c>
      <c r="C193" s="46"/>
      <c r="D193" s="46"/>
      <c r="E193" s="46">
        <v>9740252.3000000007</v>
      </c>
      <c r="K193" s="40"/>
      <c r="N193" s="41"/>
    </row>
    <row r="194" spans="1:14" s="39" customFormat="1" ht="15.75" x14ac:dyDescent="0.25">
      <c r="A194" s="45" t="s">
        <v>147</v>
      </c>
      <c r="B194" s="54">
        <v>2282708.7400000002</v>
      </c>
      <c r="C194" s="46"/>
      <c r="D194" s="46"/>
      <c r="E194" s="54">
        <v>2282708.7599999998</v>
      </c>
      <c r="K194" s="40"/>
      <c r="N194" s="41"/>
    </row>
    <row r="195" spans="1:14" s="39" customFormat="1" ht="15.75" x14ac:dyDescent="0.25">
      <c r="A195" s="45" t="s">
        <v>148</v>
      </c>
      <c r="B195" s="56">
        <f>SUM(B193:B194)</f>
        <v>12022961.040000001</v>
      </c>
      <c r="C195" s="56"/>
      <c r="D195" s="56"/>
      <c r="E195" s="56">
        <f>SUM(E193:E194)</f>
        <v>12022961.060000001</v>
      </c>
      <c r="K195" s="40"/>
      <c r="N195" s="41"/>
    </row>
    <row r="196" spans="1:14" s="39" customFormat="1" ht="15.75" x14ac:dyDescent="0.25">
      <c r="A196" s="45" t="s">
        <v>149</v>
      </c>
      <c r="B196" s="101">
        <v>-9740252.3000000007</v>
      </c>
      <c r="C196" s="46"/>
      <c r="D196" s="46"/>
      <c r="E196" s="101">
        <v>-9740252.3000000007</v>
      </c>
      <c r="K196" s="40"/>
      <c r="N196" s="41"/>
    </row>
    <row r="197" spans="1:14" s="39" customFormat="1" ht="16.5" thickBot="1" x14ac:dyDescent="0.3">
      <c r="A197" s="45" t="s">
        <v>150</v>
      </c>
      <c r="B197" s="55">
        <f>SUM(B195:B196)</f>
        <v>2282708.7400000002</v>
      </c>
      <c r="C197" s="56"/>
      <c r="D197" s="56"/>
      <c r="E197" s="55">
        <f>SUM(E195:E196)</f>
        <v>2282708.7599999998</v>
      </c>
      <c r="K197" s="40"/>
      <c r="N197" s="41"/>
    </row>
    <row r="198" spans="1:14" s="39" customFormat="1" ht="16.5" thickTop="1" x14ac:dyDescent="0.25">
      <c r="A198" s="45"/>
      <c r="B198" s="46"/>
      <c r="C198" s="45"/>
      <c r="D198" s="45"/>
      <c r="E198" s="47"/>
      <c r="K198" s="40"/>
      <c r="N198" s="41"/>
    </row>
    <row r="199" spans="1:14" s="39" customFormat="1" ht="15.75" x14ac:dyDescent="0.25">
      <c r="A199" s="45"/>
      <c r="B199" s="46"/>
      <c r="C199" s="45"/>
      <c r="D199" s="45"/>
      <c r="E199" s="47"/>
      <c r="K199" s="40"/>
      <c r="N199" s="41"/>
    </row>
    <row r="200" spans="1:14" s="39" customFormat="1" ht="15.75" x14ac:dyDescent="0.25">
      <c r="A200" s="49" t="s">
        <v>151</v>
      </c>
      <c r="B200" s="46"/>
      <c r="C200" s="45"/>
      <c r="D200" s="45"/>
      <c r="E200" s="47"/>
      <c r="K200" s="40"/>
      <c r="N200" s="41"/>
    </row>
    <row r="201" spans="1:14" s="39" customFormat="1" ht="15.75" x14ac:dyDescent="0.25">
      <c r="A201" s="50" t="s">
        <v>152</v>
      </c>
      <c r="B201" s="50"/>
      <c r="C201" s="50"/>
      <c r="D201" s="50"/>
      <c r="E201" s="50"/>
      <c r="K201" s="40"/>
      <c r="N201" s="41"/>
    </row>
    <row r="202" spans="1:14" s="39" customFormat="1" ht="15.75" x14ac:dyDescent="0.25">
      <c r="A202" s="65" t="s">
        <v>153</v>
      </c>
      <c r="B202" s="65"/>
      <c r="C202" s="65"/>
      <c r="D202" s="65"/>
      <c r="E202" s="65"/>
      <c r="K202" s="40"/>
      <c r="N202" s="41"/>
    </row>
    <row r="203" spans="1:14" s="39" customFormat="1" ht="15.75" x14ac:dyDescent="0.25">
      <c r="A203" s="45"/>
      <c r="B203" s="46"/>
      <c r="C203" s="45"/>
      <c r="D203" s="45"/>
      <c r="E203" s="47"/>
      <c r="K203" s="40"/>
      <c r="N203" s="41"/>
    </row>
    <row r="204" spans="1:14" s="39" customFormat="1" ht="15.75" x14ac:dyDescent="0.25">
      <c r="A204" s="98" t="s">
        <v>56</v>
      </c>
      <c r="B204" s="52">
        <v>2024</v>
      </c>
      <c r="C204" s="52" t="s">
        <v>154</v>
      </c>
      <c r="D204" s="52"/>
      <c r="E204" s="52">
        <v>2023</v>
      </c>
      <c r="K204" s="40"/>
      <c r="N204" s="41"/>
    </row>
    <row r="205" spans="1:14" s="39" customFormat="1" ht="15.75" x14ac:dyDescent="0.25">
      <c r="A205" s="45" t="s">
        <v>155</v>
      </c>
      <c r="B205" s="46">
        <v>24254.22</v>
      </c>
      <c r="C205" s="46"/>
      <c r="D205" s="46"/>
      <c r="E205" s="46">
        <v>95882.4</v>
      </c>
      <c r="K205" s="40"/>
      <c r="N205" s="41"/>
    </row>
    <row r="206" spans="1:14" s="39" customFormat="1" ht="15.75" x14ac:dyDescent="0.25">
      <c r="A206" s="45" t="s">
        <v>156</v>
      </c>
      <c r="B206" s="46">
        <v>12800.01</v>
      </c>
      <c r="C206" s="46"/>
      <c r="D206" s="46"/>
      <c r="E206" s="46">
        <v>261222.43</v>
      </c>
      <c r="K206" s="40"/>
      <c r="N206" s="41"/>
    </row>
    <row r="207" spans="1:14" s="39" customFormat="1" ht="15.75" x14ac:dyDescent="0.25">
      <c r="A207" s="45" t="s">
        <v>157</v>
      </c>
      <c r="B207" s="46">
        <v>406232.25</v>
      </c>
      <c r="C207" s="46"/>
      <c r="D207" s="46"/>
      <c r="E207" s="46">
        <v>11333856.01</v>
      </c>
      <c r="K207" s="40"/>
      <c r="N207" s="41"/>
    </row>
    <row r="208" spans="1:14" s="39" customFormat="1" ht="15.75" x14ac:dyDescent="0.25">
      <c r="A208" s="45" t="s">
        <v>158</v>
      </c>
      <c r="B208" s="46">
        <v>12319995.529999999</v>
      </c>
      <c r="C208" s="46"/>
      <c r="D208" s="46"/>
      <c r="E208" s="46">
        <v>136739.21</v>
      </c>
      <c r="K208" s="40"/>
      <c r="N208" s="41"/>
    </row>
    <row r="209" spans="1:14" s="39" customFormat="1" ht="15.75" x14ac:dyDescent="0.25">
      <c r="A209" s="45" t="s">
        <v>159</v>
      </c>
      <c r="B209" s="46">
        <v>247065.76</v>
      </c>
      <c r="C209" s="46"/>
      <c r="D209" s="46"/>
      <c r="E209" s="46">
        <v>216610.33</v>
      </c>
      <c r="K209" s="40"/>
      <c r="N209" s="41"/>
    </row>
    <row r="210" spans="1:14" s="39" customFormat="1" ht="15.75" x14ac:dyDescent="0.25">
      <c r="A210" s="45" t="s">
        <v>160</v>
      </c>
      <c r="B210" s="46">
        <v>1675</v>
      </c>
      <c r="C210" s="46"/>
      <c r="D210" s="46"/>
      <c r="E210" s="46">
        <v>0</v>
      </c>
      <c r="K210" s="40"/>
      <c r="N210" s="41"/>
    </row>
    <row r="211" spans="1:14" s="39" customFormat="1" ht="16.5" thickBot="1" x14ac:dyDescent="0.3">
      <c r="A211" s="49" t="s">
        <v>161</v>
      </c>
      <c r="B211" s="102">
        <f>SUM(B205:B210)</f>
        <v>13012022.77</v>
      </c>
      <c r="C211" s="56"/>
      <c r="D211" s="56"/>
      <c r="E211" s="102">
        <f>SUM(E205:E210)</f>
        <v>12044310.380000001</v>
      </c>
      <c r="K211" s="40"/>
      <c r="N211" s="41"/>
    </row>
    <row r="212" spans="1:14" s="39" customFormat="1" ht="16.5" thickTop="1" x14ac:dyDescent="0.25">
      <c r="A212" s="45"/>
      <c r="B212" s="56"/>
      <c r="C212" s="56"/>
      <c r="D212" s="56"/>
      <c r="E212" s="103"/>
      <c r="K212" s="40"/>
      <c r="N212" s="41"/>
    </row>
    <row r="213" spans="1:14" s="39" customFormat="1" ht="15.75" x14ac:dyDescent="0.25">
      <c r="A213" s="50" t="s">
        <v>162</v>
      </c>
      <c r="B213" s="50"/>
      <c r="C213" s="50"/>
      <c r="D213" s="50"/>
      <c r="E213" s="50"/>
      <c r="K213" s="40"/>
      <c r="N213" s="41"/>
    </row>
    <row r="214" spans="1:14" s="39" customFormat="1" ht="15.75" x14ac:dyDescent="0.25">
      <c r="A214" s="65" t="s">
        <v>163</v>
      </c>
      <c r="B214" s="65"/>
      <c r="C214" s="65"/>
      <c r="D214" s="65"/>
      <c r="E214" s="65"/>
      <c r="K214" s="40"/>
      <c r="N214" s="41"/>
    </row>
    <row r="215" spans="1:14" s="39" customFormat="1" ht="15.75" x14ac:dyDescent="0.25">
      <c r="A215" s="104"/>
      <c r="B215" s="104"/>
      <c r="C215" s="104"/>
      <c r="D215" s="104"/>
      <c r="E215" s="105"/>
      <c r="K215" s="40"/>
      <c r="N215" s="41"/>
    </row>
    <row r="216" spans="1:14" s="39" customFormat="1" ht="15.75" x14ac:dyDescent="0.25">
      <c r="A216" s="49" t="s">
        <v>56</v>
      </c>
      <c r="B216" s="52">
        <v>2024</v>
      </c>
      <c r="C216" s="52" t="s">
        <v>154</v>
      </c>
      <c r="D216" s="52"/>
      <c r="E216" s="52">
        <v>2023</v>
      </c>
      <c r="K216" s="40"/>
      <c r="N216" s="41"/>
    </row>
    <row r="217" spans="1:14" s="39" customFormat="1" ht="15.75" x14ac:dyDescent="0.25">
      <c r="A217" s="45" t="s">
        <v>164</v>
      </c>
      <c r="B217" s="106">
        <v>6506469.2800000003</v>
      </c>
      <c r="C217" s="106"/>
      <c r="D217" s="106"/>
      <c r="E217" s="106">
        <v>5851784.5700000003</v>
      </c>
      <c r="K217" s="40"/>
      <c r="N217" s="41"/>
    </row>
    <row r="218" spans="1:14" s="39" customFormat="1" ht="15.75" x14ac:dyDescent="0.25">
      <c r="A218" s="45" t="s">
        <v>165</v>
      </c>
      <c r="B218" s="106">
        <v>209034.25</v>
      </c>
      <c r="C218" s="106"/>
      <c r="D218" s="106"/>
      <c r="E218" s="106">
        <v>2542563.89</v>
      </c>
      <c r="K218" s="40"/>
      <c r="N218" s="41"/>
    </row>
    <row r="219" spans="1:14" s="39" customFormat="1" ht="15.75" x14ac:dyDescent="0.25">
      <c r="A219" s="45" t="s">
        <v>166</v>
      </c>
      <c r="B219" s="106">
        <v>230123.6</v>
      </c>
      <c r="C219" s="106"/>
      <c r="D219" s="106"/>
      <c r="E219" s="106">
        <v>163221.39000000001</v>
      </c>
      <c r="K219" s="40"/>
      <c r="N219" s="41"/>
    </row>
    <row r="220" spans="1:14" s="39" customFormat="1" ht="16.5" thickBot="1" x14ac:dyDescent="0.3">
      <c r="A220" s="49" t="s">
        <v>167</v>
      </c>
      <c r="B220" s="55">
        <f>SUM(B217:B219)</f>
        <v>6945627.1299999999</v>
      </c>
      <c r="C220" s="56"/>
      <c r="D220" s="56"/>
      <c r="E220" s="55">
        <f>SUM(E217:E219)</f>
        <v>8557569.8500000015</v>
      </c>
      <c r="K220" s="40"/>
      <c r="N220" s="41"/>
    </row>
    <row r="221" spans="1:14" s="39" customFormat="1" ht="16.5" thickTop="1" x14ac:dyDescent="0.25">
      <c r="A221" s="45"/>
      <c r="B221" s="46"/>
      <c r="C221" s="45"/>
      <c r="D221" s="45"/>
      <c r="E221" s="47"/>
      <c r="K221" s="40"/>
      <c r="N221" s="41"/>
    </row>
    <row r="222" spans="1:14" s="39" customFormat="1" ht="15.75" x14ac:dyDescent="0.25">
      <c r="A222" s="50" t="s">
        <v>168</v>
      </c>
      <c r="B222" s="50"/>
      <c r="C222" s="50"/>
      <c r="D222" s="50"/>
      <c r="E222" s="50"/>
      <c r="K222" s="40"/>
      <c r="N222" s="41"/>
    </row>
    <row r="223" spans="1:14" s="39" customFormat="1" ht="15.75" x14ac:dyDescent="0.25">
      <c r="A223" s="65" t="s">
        <v>169</v>
      </c>
      <c r="B223" s="65"/>
      <c r="C223" s="65"/>
      <c r="D223" s="65"/>
      <c r="E223" s="65"/>
      <c r="K223" s="40"/>
      <c r="N223" s="41"/>
    </row>
    <row r="224" spans="1:14" s="39" customFormat="1" ht="15.75" x14ac:dyDescent="0.25">
      <c r="A224" s="104"/>
      <c r="B224" s="104"/>
      <c r="C224" s="104"/>
      <c r="D224" s="104"/>
      <c r="E224" s="104"/>
      <c r="K224" s="40"/>
      <c r="N224" s="41"/>
    </row>
    <row r="225" spans="1:14" s="39" customFormat="1" ht="15.75" x14ac:dyDescent="0.25">
      <c r="A225" s="49" t="s">
        <v>56</v>
      </c>
      <c r="B225" s="52">
        <v>2024</v>
      </c>
      <c r="C225" s="52" t="s">
        <v>154</v>
      </c>
      <c r="D225" s="52"/>
      <c r="E225" s="52">
        <v>2023</v>
      </c>
      <c r="K225" s="40"/>
      <c r="N225" s="41"/>
    </row>
    <row r="226" spans="1:14" s="39" customFormat="1" ht="15.75" x14ac:dyDescent="0.25">
      <c r="A226" s="45" t="s">
        <v>170</v>
      </c>
      <c r="B226" s="106">
        <v>11754696.470000001</v>
      </c>
      <c r="C226" s="52"/>
      <c r="D226" s="52"/>
      <c r="E226" s="106">
        <v>10664537.539999999</v>
      </c>
      <c r="K226" s="40"/>
      <c r="N226" s="41"/>
    </row>
    <row r="227" spans="1:14" s="39" customFormat="1" ht="15.75" x14ac:dyDescent="0.25">
      <c r="A227" s="45" t="s">
        <v>171</v>
      </c>
      <c r="B227" s="106">
        <v>24412576.719999999</v>
      </c>
      <c r="C227" s="52"/>
      <c r="D227" s="52"/>
      <c r="E227" s="106">
        <v>20576750.129999999</v>
      </c>
      <c r="K227" s="40"/>
      <c r="N227" s="41"/>
    </row>
    <row r="228" spans="1:14" s="39" customFormat="1" ht="15.75" x14ac:dyDescent="0.25">
      <c r="A228" s="45" t="s">
        <v>172</v>
      </c>
      <c r="B228" s="106">
        <v>534787.5</v>
      </c>
      <c r="C228" s="52"/>
      <c r="D228" s="52"/>
      <c r="E228" s="106">
        <v>1018273.5</v>
      </c>
      <c r="K228" s="40"/>
      <c r="N228" s="41"/>
    </row>
    <row r="229" spans="1:14" s="39" customFormat="1" ht="16.5" thickBot="1" x14ac:dyDescent="0.3">
      <c r="A229" s="49" t="s">
        <v>173</v>
      </c>
      <c r="B229" s="55">
        <f>SUM(B226:B228)</f>
        <v>36702060.689999998</v>
      </c>
      <c r="C229" s="56"/>
      <c r="D229" s="56"/>
      <c r="E229" s="55">
        <f>SUM(E226:E228)</f>
        <v>32259561.169999998</v>
      </c>
      <c r="K229" s="40"/>
      <c r="N229" s="41"/>
    </row>
    <row r="230" spans="1:14" s="39" customFormat="1" ht="16.5" thickTop="1" x14ac:dyDescent="0.25">
      <c r="A230" s="49"/>
      <c r="B230" s="56"/>
      <c r="C230" s="56"/>
      <c r="D230" s="56"/>
      <c r="E230" s="56"/>
      <c r="K230" s="40"/>
      <c r="N230" s="41"/>
    </row>
    <row r="231" spans="1:14" s="39" customFormat="1" ht="15.75" x14ac:dyDescent="0.25">
      <c r="A231" s="50" t="s">
        <v>174</v>
      </c>
      <c r="B231" s="50"/>
      <c r="C231" s="50"/>
      <c r="D231" s="50"/>
      <c r="E231" s="50"/>
      <c r="K231" s="40"/>
      <c r="N231" s="41"/>
    </row>
    <row r="232" spans="1:14" s="39" customFormat="1" ht="15.75" x14ac:dyDescent="0.25">
      <c r="A232" s="65" t="s">
        <v>185</v>
      </c>
      <c r="B232" s="65"/>
      <c r="C232" s="65"/>
      <c r="D232" s="65"/>
      <c r="E232" s="65"/>
      <c r="K232" s="40"/>
      <c r="N232" s="41"/>
    </row>
    <row r="233" spans="1:14" s="39" customFormat="1" ht="15.75" x14ac:dyDescent="0.25">
      <c r="A233" s="49"/>
      <c r="B233" s="56"/>
      <c r="C233" s="56"/>
      <c r="D233" s="56"/>
      <c r="E233" s="56"/>
      <c r="K233" s="40"/>
      <c r="N233" s="41"/>
    </row>
    <row r="234" spans="1:14" s="39" customFormat="1" ht="15.75" x14ac:dyDescent="0.25">
      <c r="A234" s="49" t="s">
        <v>56</v>
      </c>
      <c r="B234" s="52">
        <v>2024</v>
      </c>
      <c r="C234" s="52" t="s">
        <v>154</v>
      </c>
      <c r="D234" s="52"/>
      <c r="E234" s="52">
        <v>2023</v>
      </c>
      <c r="K234" s="40"/>
      <c r="N234" s="41"/>
    </row>
    <row r="235" spans="1:14" s="39" customFormat="1" ht="15.75" x14ac:dyDescent="0.25">
      <c r="A235" s="45" t="s">
        <v>73</v>
      </c>
      <c r="B235" s="106">
        <v>11754696.470000001</v>
      </c>
      <c r="C235" s="52"/>
      <c r="D235" s="52"/>
      <c r="E235" s="106">
        <v>0</v>
      </c>
      <c r="K235" s="40"/>
      <c r="N235" s="41"/>
    </row>
    <row r="236" spans="1:14" s="39" customFormat="1" ht="16.5" thickBot="1" x14ac:dyDescent="0.3">
      <c r="A236" s="49" t="s">
        <v>175</v>
      </c>
      <c r="B236" s="55">
        <f>SUM(B235:B235)</f>
        <v>11754696.470000001</v>
      </c>
      <c r="C236" s="56"/>
      <c r="D236" s="56"/>
      <c r="E236" s="55">
        <f>SUM(E235:E235)</f>
        <v>0</v>
      </c>
      <c r="K236" s="40"/>
      <c r="N236" s="41"/>
    </row>
    <row r="237" spans="1:14" s="39" customFormat="1" ht="16.5" thickTop="1" x14ac:dyDescent="0.25">
      <c r="A237" s="45"/>
      <c r="B237" s="46"/>
      <c r="C237" s="45"/>
      <c r="D237" s="45"/>
      <c r="E237" s="47"/>
      <c r="K237" s="40"/>
      <c r="N237" s="41"/>
    </row>
    <row r="238" spans="1:14" s="39" customFormat="1" ht="15.75" x14ac:dyDescent="0.25">
      <c r="A238" s="49" t="s">
        <v>176</v>
      </c>
      <c r="B238" s="46"/>
      <c r="C238" s="45"/>
      <c r="D238" s="45"/>
      <c r="E238" s="47"/>
      <c r="K238" s="40"/>
      <c r="N238" s="41"/>
    </row>
    <row r="239" spans="1:14" s="39" customFormat="1" ht="15.75" x14ac:dyDescent="0.25">
      <c r="A239" s="49"/>
      <c r="B239" s="46"/>
      <c r="C239" s="45"/>
      <c r="D239" s="45"/>
      <c r="E239" s="47"/>
      <c r="K239" s="40"/>
      <c r="N239" s="41"/>
    </row>
    <row r="240" spans="1:14" s="39" customFormat="1" ht="15.75" x14ac:dyDescent="0.25">
      <c r="A240" s="50" t="s">
        <v>177</v>
      </c>
      <c r="B240" s="50"/>
      <c r="C240" s="50"/>
      <c r="D240" s="50"/>
      <c r="E240" s="50"/>
      <c r="K240" s="40"/>
      <c r="N240" s="41"/>
    </row>
    <row r="241" spans="1:14" s="39" customFormat="1" ht="15.75" x14ac:dyDescent="0.25">
      <c r="A241" s="98"/>
      <c r="B241" s="99"/>
      <c r="C241" s="98"/>
      <c r="D241" s="98"/>
      <c r="E241" s="100"/>
      <c r="K241" s="40"/>
      <c r="N241" s="41"/>
    </row>
    <row r="242" spans="1:14" s="39" customFormat="1" ht="15.75" x14ac:dyDescent="0.25">
      <c r="A242" s="65" t="s">
        <v>178</v>
      </c>
      <c r="B242" s="65"/>
      <c r="C242" s="65"/>
      <c r="D242" s="65"/>
      <c r="E242" s="65"/>
      <c r="K242" s="40"/>
      <c r="N242" s="41"/>
    </row>
    <row r="243" spans="1:14" s="39" customFormat="1" ht="15.75" x14ac:dyDescent="0.25">
      <c r="A243" s="104"/>
      <c r="B243" s="104"/>
      <c r="C243" s="104"/>
      <c r="D243" s="104"/>
      <c r="E243" s="105"/>
      <c r="K243" s="40"/>
      <c r="N243" s="41"/>
    </row>
    <row r="244" spans="1:14" s="39" customFormat="1" ht="15.75" x14ac:dyDescent="0.25">
      <c r="A244" s="49" t="s">
        <v>176</v>
      </c>
      <c r="B244" s="46"/>
      <c r="C244" s="45"/>
      <c r="D244" s="45"/>
      <c r="E244" s="47"/>
      <c r="K244" s="40"/>
      <c r="N244" s="41"/>
    </row>
    <row r="245" spans="1:14" s="39" customFormat="1" ht="15.75" x14ac:dyDescent="0.25">
      <c r="A245" s="49" t="s">
        <v>179</v>
      </c>
      <c r="B245" s="52">
        <v>2024</v>
      </c>
      <c r="C245" s="52"/>
      <c r="D245" s="52"/>
      <c r="E245" s="52">
        <v>2023</v>
      </c>
      <c r="K245" s="40"/>
      <c r="N245" s="41"/>
    </row>
    <row r="246" spans="1:14" s="39" customFormat="1" ht="15.75" x14ac:dyDescent="0.25">
      <c r="A246" s="45" t="s">
        <v>39</v>
      </c>
      <c r="B246" s="46">
        <v>9450837.6500000004</v>
      </c>
      <c r="C246" s="46"/>
      <c r="D246" s="46"/>
      <c r="E246" s="46">
        <v>9450837.6500000004</v>
      </c>
      <c r="K246" s="40"/>
      <c r="N246" s="41"/>
    </row>
    <row r="247" spans="1:14" s="39" customFormat="1" ht="15.75" x14ac:dyDescent="0.25">
      <c r="A247" s="45" t="s">
        <v>41</v>
      </c>
      <c r="B247" s="46">
        <v>50070537.380000003</v>
      </c>
      <c r="C247" s="46"/>
      <c r="D247" s="46"/>
      <c r="E247" s="46">
        <v>9868841.4399999995</v>
      </c>
      <c r="K247" s="40"/>
      <c r="N247" s="41"/>
    </row>
    <row r="248" spans="1:14" s="39" customFormat="1" ht="15.75" x14ac:dyDescent="0.25">
      <c r="A248" s="45" t="s">
        <v>180</v>
      </c>
      <c r="B248" s="54">
        <v>195007955.47999999</v>
      </c>
      <c r="C248" s="46"/>
      <c r="D248" s="46"/>
      <c r="E248" s="54">
        <v>193420189.25999999</v>
      </c>
      <c r="K248" s="40"/>
      <c r="N248" s="41"/>
    </row>
    <row r="249" spans="1:14" s="39" customFormat="1" ht="16.5" thickBot="1" x14ac:dyDescent="0.3">
      <c r="A249" s="49" t="s">
        <v>181</v>
      </c>
      <c r="B249" s="55">
        <f>SUM(B246:B248)</f>
        <v>254529330.50999999</v>
      </c>
      <c r="C249" s="56"/>
      <c r="D249" s="56"/>
      <c r="E249" s="55">
        <f>SUM(E246:E248)</f>
        <v>212739868.34999999</v>
      </c>
      <c r="K249" s="40"/>
      <c r="N249" s="41"/>
    </row>
    <row r="250" spans="1:14" ht="15.75" thickTop="1" x14ac:dyDescent="0.25"/>
  </sheetData>
  <mergeCells count="39">
    <mergeCell ref="A240:E240"/>
    <mergeCell ref="A242:E242"/>
    <mergeCell ref="D49:E49"/>
    <mergeCell ref="A213:E213"/>
    <mergeCell ref="A214:E214"/>
    <mergeCell ref="A222:E222"/>
    <mergeCell ref="A223:E223"/>
    <mergeCell ref="A231:E231"/>
    <mergeCell ref="A232:E232"/>
    <mergeCell ref="A151:E151"/>
    <mergeCell ref="A152:E152"/>
    <mergeCell ref="A189:E189"/>
    <mergeCell ref="A191:E191"/>
    <mergeCell ref="A201:E201"/>
    <mergeCell ref="A202:E202"/>
    <mergeCell ref="A114:E114"/>
    <mergeCell ref="A124:E125"/>
    <mergeCell ref="A136:E136"/>
    <mergeCell ref="A137:E137"/>
    <mergeCell ref="A144:E144"/>
    <mergeCell ref="A145:E145"/>
    <mergeCell ref="A91:E91"/>
    <mergeCell ref="A98:E98"/>
    <mergeCell ref="A99:E99"/>
    <mergeCell ref="A101:E101"/>
    <mergeCell ref="A102:E102"/>
    <mergeCell ref="A113:E113"/>
    <mergeCell ref="A63:E63"/>
    <mergeCell ref="A65:E65"/>
    <mergeCell ref="A68:E68"/>
    <mergeCell ref="A69:E69"/>
    <mergeCell ref="A81:E81"/>
    <mergeCell ref="A87:E88"/>
    <mergeCell ref="A2:E2"/>
    <mergeCell ref="A3:E3"/>
    <mergeCell ref="A4:E4"/>
    <mergeCell ref="A5:E5"/>
    <mergeCell ref="B54:D54"/>
    <mergeCell ref="B55:D55"/>
  </mergeCells>
  <pageMargins left="0.7" right="0.7" top="0.75" bottom="0.75" header="0.3" footer="0.3"/>
  <pageSetup scale="73" orientation="portrait" r:id="rId1"/>
  <rowBreaks count="3" manualBreakCount="3">
    <brk id="61" max="16383" man="1"/>
    <brk id="112" max="16383" man="1"/>
    <brk id="2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Pauel Montero De Oleo</dc:creator>
  <cp:lastModifiedBy>Pedro Pauel Montero De Oleo</cp:lastModifiedBy>
  <cp:lastPrinted>2024-09-12T19:49:00Z</cp:lastPrinted>
  <dcterms:created xsi:type="dcterms:W3CDTF">2024-09-12T19:38:08Z</dcterms:created>
  <dcterms:modified xsi:type="dcterms:W3CDTF">2024-09-12T20:29:33Z</dcterms:modified>
</cp:coreProperties>
</file>