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11-Noviembre 2023/"/>
    </mc:Choice>
  </mc:AlternateContent>
  <xr:revisionPtr revIDLastSave="1017" documentId="13_ncr:1_{ECD58337-7E11-4420-BCEF-A031F51C5459}" xr6:coauthVersionLast="47" xr6:coauthVersionMax="47" xr10:uidLastSave="{4F637CAB-3D82-498B-8B01-CFAB335862CD}"/>
  <bookViews>
    <workbookView xWindow="-120" yWindow="-120" windowWidth="29040" windowHeight="15720" xr2:uid="{00000000-000D-0000-FFFF-FFFF00000000}"/>
  </bookViews>
  <sheets>
    <sheet name="BALANCE GENERAL" sheetId="4" r:id="rId1"/>
  </sheets>
  <definedNames>
    <definedName name="_xlnm.Print_Area" localSheetId="0">'BALANCE GENERAL'!$A$1:$E$233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0" i="4" l="1"/>
  <c r="E127" i="4"/>
  <c r="B209" i="4"/>
  <c r="B142" i="4"/>
  <c r="E209" i="4"/>
  <c r="B127" i="4"/>
  <c r="E117" i="4"/>
  <c r="B110" i="4"/>
  <c r="E110" i="4"/>
  <c r="B101" i="4"/>
  <c r="B92" i="4"/>
  <c r="B73" i="4"/>
  <c r="E73" i="4"/>
  <c r="E92" i="4"/>
  <c r="E101" i="4"/>
  <c r="B117" i="4"/>
  <c r="B135" i="4"/>
  <c r="E135" i="4"/>
  <c r="E142" i="4"/>
  <c r="B165" i="4"/>
  <c r="B167" i="4" s="1"/>
  <c r="E165" i="4"/>
  <c r="E167" i="4" s="1"/>
  <c r="B175" i="4"/>
  <c r="B177" i="4" s="1"/>
  <c r="E175" i="4"/>
  <c r="E177" i="4" s="1"/>
  <c r="B185" i="4"/>
  <c r="E185" i="4"/>
  <c r="B200" i="4"/>
  <c r="B219" i="4"/>
  <c r="E219" i="4"/>
  <c r="B233" i="4"/>
  <c r="E233" i="4"/>
  <c r="C30" i="4" l="1"/>
  <c r="C41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<sst xmlns="http://schemas.openxmlformats.org/spreadsheetml/2006/main" count="198" uniqueCount="175">
  <si>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</si>
  <si>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</si>
  <si>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</si>
  <si>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</si>
  <si>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</si>
  <si>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</si>
  <si>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</si>
  <si>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</si>
  <si>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</si>
  <si>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</si>
  <si>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</si>
  <si>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</si>
  <si>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</si>
  <si>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</si>
  <si>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</si>
  <si>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</si>
  <si>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</si>
  <si>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</si>
  <si>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</si>
  <si>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</si>
  <si>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</si>
  <si>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</si>
  <si>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</si>
  <si>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</si>
  <si>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</si>
  <si>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</si>
  <si>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</si>
  <si>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</si>
  <si>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</si>
  <si>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</si>
  <si>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</si>
  <si>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</si>
  <si>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</si>
  <si>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</si>
  <si>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</si>
  <si>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</si>
  <si>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</si>
  <si>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</si>
  <si>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</si>
  <si>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</si>
  <si>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</si>
  <si>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</si>
  <si>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</si>
  <si>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</si>
  <si>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</si>
  <si>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</si>
  <si>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</si>
  <si>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</si>
  <si>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</si>
  <si>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</si>
  <si>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</si>
  <si>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</si>
  <si>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</si>
  <si>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</si>
  <si>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</si>
  <si>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</si>
  <si>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</si>
  <si>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</si>
  <si>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</si>
  <si>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</si>
  <si>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</si>
  <si>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</si>
  <si>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</si>
  <si>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</si>
  <si>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</si>
  <si>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</si>
  <si>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</si>
  <si>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</si>
  <si>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</si>
  <si>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</si>
  <si>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</si>
  <si>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</si>
  <si>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</si>
  <si>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</si>
  <si>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</si>
  <si>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</si>
  <si>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</si>
  <si>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</si>
  <si>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</si>
  <si>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</si>
  <si>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</si>
  <si>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</si>
  <si>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</si>
  <si>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</si>
  <si>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</si>
  <si>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</si>
  <si>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</si>
  <si>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</si>
  <si>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</si>
  <si>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</si>
  <si>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</si>
  <si>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</si>
  <si>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</si>
  <si>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</si>
  <si>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</si>
  <si>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</si>
  <si>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</si>
  <si>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</si>
  <si>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</si>
  <si>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</si>
  <si>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</si>
  <si>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</si>
  <si>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</si>
  <si>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</si>
  <si>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</si>
  <si>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</si>
  <si>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</si>
  <si>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</si>
  <si>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</si>
  <si>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</si>
  <si>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</si>
  <si>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</si>
  <si>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</si>
  <si>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</si>
  <si>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</si>
  <si>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Total Otras Cuentas por Cobrar                                               </t>
  </si>
  <si>
    <t>Cuotas Internacionales</t>
  </si>
  <si>
    <t xml:space="preserve">Provisión para Regalia Pascual </t>
  </si>
  <si>
    <t xml:space="preserve">Provisión para Bono Navideño                                                        </t>
  </si>
  <si>
    <t>Nota 3.2 Otras Cuentas por Cobrar</t>
  </si>
  <si>
    <t xml:space="preserve">                                                 Firma:</t>
  </si>
  <si>
    <t>Contralora</t>
  </si>
  <si>
    <t>Monica  Peña Medina</t>
  </si>
  <si>
    <t>Otros Ajustes de Años Anteriores</t>
  </si>
  <si>
    <t xml:space="preserve">Electrodomesticos </t>
  </si>
  <si>
    <t>Otros Proveedores por Pagar</t>
  </si>
  <si>
    <t>Servicio por Pagar</t>
  </si>
  <si>
    <t>Nota 3.1 Cuentas por Cobrar Funcionarios y Empleados</t>
  </si>
  <si>
    <t>Total Cuentas por Cobrar Func. Empl.</t>
  </si>
  <si>
    <t>Nota 3.3 Anticipo Construcción Escuela Previsional</t>
  </si>
  <si>
    <t xml:space="preserve">Jmmb Bank, S.A. </t>
  </si>
  <si>
    <t xml:space="preserve">Nota 3.4 Anticipo a Proveedores </t>
  </si>
  <si>
    <t>Total Anticipo a Proveedores</t>
  </si>
  <si>
    <t>Cuenta Corriente CCRyLI</t>
  </si>
  <si>
    <t>Cuenta Corriente Inversión JMMB</t>
  </si>
  <si>
    <t>Zoila Martínez (Excedente Seguro de Vehículo)</t>
  </si>
  <si>
    <t>Direccion General de Impuestos Interno (DGII)</t>
  </si>
  <si>
    <t>Otros Equipos de Transporte</t>
  </si>
  <si>
    <t>Maquinas-Herramienta</t>
  </si>
  <si>
    <t>Equipos y Aparatos Audiovisuales</t>
  </si>
  <si>
    <t>Equipos de Tracción</t>
  </si>
  <si>
    <t xml:space="preserve">                                    Pagina 1</t>
  </si>
  <si>
    <t>AGEP Soluciones de Ingeniería</t>
  </si>
  <si>
    <t xml:space="preserve">Angel Daniel Mendoza </t>
  </si>
  <si>
    <t>Proveedores Locales</t>
  </si>
  <si>
    <t>Ailam Engineering &amp; Supplies, SRL</t>
  </si>
  <si>
    <t>SUPERINTENDENCIA DE PENSIONES
BALANCE GENERAL
 AL 30  DE NOVIEMBRE 2023 Y 2022
Valores RD$</t>
  </si>
  <si>
    <t xml:space="preserve">Al 30 de Noviembre  de los años 2023 y 2022, el efectivo disponible en Caja y en las Cuentas Bancarias del Banco de Reservas de la República Dominicana está conformado por las siguientes cuentas: </t>
  </si>
  <si>
    <t>Al 30 de Noviembre  de los años 2023 y 2022, los valores en moneda extranjera depositados en el Banco  de Reservas de la República Dominicana consisten en:</t>
  </si>
  <si>
    <t>Al 30 de Noviembre  de los años 2023 y 2022, los saldos de las Inversiones Financieras se componen de:</t>
  </si>
  <si>
    <t>Al 30 de Noviembre de los años 2023 y 2022, este rubro está representado por Cuentas por cobrar funcionarios y empleados,Otras Cuentas por Cobrar y Anticipo Construcción Escuela Previsional y Anticipo a Proveedores</t>
  </si>
  <si>
    <t>Al 30 de Noviembre  2023 esta partida  presenta un balance de RD$2,811,817.17 , mientras que para el mismo periodo del año 2022 este rubro presenta un balance de RD$6,769,987.22, esta partida está conformada por lo siguiente:</t>
  </si>
  <si>
    <t>Al 30 de Noviembre  de los años 2023 y 2022, este rubro está compuesto como sigue:</t>
  </si>
  <si>
    <t>Al 30 de Noviembre de los años 2023 y 2022, esta cuenta se compone de:</t>
  </si>
  <si>
    <t>Al 30 de Noviembre de los años 2023 y 2022, los balances de las cuentas de Activos no Financieros consisten en:</t>
  </si>
  <si>
    <t>Al 30 de Noviembre de los años 2023 y 2022, los bienes intangibles se componen de:</t>
  </si>
  <si>
    <t>Al 30 de Noviembre  de los años 2023 y 2022, estas partidas presentan los siguientes rubros:</t>
  </si>
  <si>
    <t>Al 30 de Noviembre de los años 2023 y 2022, las deducciones y retenciones por pagar se muestran en el siguiente detalle:</t>
  </si>
  <si>
    <t>Al 30 de Noviembre  de los años 2023 y 2022, el total de Cuentas por Pagar se muestra en el siguiente detalle:</t>
  </si>
  <si>
    <t>Al 30 de Noviembre de los años 2023 y 2022, las Otras Cuentas por Pagar se componen de:</t>
  </si>
  <si>
    <t xml:space="preserve">Al 30 de Noviembre de los años 2023 y 2022, el patrimonio se compone de: </t>
  </si>
  <si>
    <t>SUPERINTENDENCIA DE PENSIONES
NOTA A LOS ESTADOS FINANCIEROS
 AL 30 DE NOVIEMBRE 2023 Y 2022
Valores RD$</t>
  </si>
  <si>
    <t>US$16,743.11/57.17</t>
  </si>
  <si>
    <t>RD$957,203.60</t>
  </si>
  <si>
    <t xml:space="preserve">    US$22,638.97/54.97</t>
  </si>
  <si>
    <t xml:space="preserve">   RD$1,244,464.17</t>
  </si>
  <si>
    <t>Los valores existentes en dólares norteamericanos fueron valuados al tipo de cambio comprador al último día del mes a razón de RD$57.17 y RD$54.97 por cada dólar Estadounidense (US$).</t>
  </si>
  <si>
    <t>Al 30 de Noviembre 2023 esta partida no presenta balance, mientras que para el mismo periodo del año 2022 presenta un balance de $7,584.85 . Esta partida está conformada por lo siguiente:</t>
  </si>
  <si>
    <t>Jeffry del Villar Ex-Empleado (Saldo Prest. Empl. Feliz)</t>
  </si>
  <si>
    <t>Juan C. Jimenez Ex-Empleado ( Gimnasio Body Shop)</t>
  </si>
  <si>
    <t>Al 30 de Noviembre 2023 esta partida presenta un balance de $402,112.81, mientras que para el mismo periodo del año 2022 esta partida presenta un balance de $1,712.00, este rubro está conformada por lo siguiente:</t>
  </si>
  <si>
    <t>Diversidad De Artículos Diversidart, SRL</t>
  </si>
  <si>
    <t>Seguro Familiar de Salud</t>
  </si>
  <si>
    <t>Seguro de Pensiones</t>
  </si>
  <si>
    <t>Al 30 de Noviembre 2023 esta partida  presenta un balance de RD$2,850,859.31 , mientras que para el mismo periodo del año 2022 este rubro no presenta balance, esta partida está conformada por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</si>
</sst>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badi Extra Light"/>
      <family val="2"/>
    </font>
    <font>
      <sz val="11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u/>
      <sz val="11"/>
      <name val="Abadi Extra Light"/>
      <family val="2"/>
    </font>
    <font>
      <b/>
      <i/>
      <sz val="11"/>
      <color rgb="FF000000"/>
      <name val="Abadi Extra Light"/>
      <family val="2"/>
    </font>
    <font>
      <b/>
      <i/>
      <u val="double"/>
      <sz val="11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90">
    <xf numFmtId="0" fontId="0" fillId="0" borderId="0" xfId="0"/>
    <xf numFmtId="0" fontId="2" fillId="0" borderId="0" xfId="0" applyFont="1"/>
    <xf numFmtId="4" fontId="1" fillId="0" borderId="0" xfId="1" applyNumberFormat="1" applyAlignment="1">
      <alignment horizontal="right"/>
    </xf>
    <xf numFmtId="2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4" fontId="5" fillId="0" borderId="0" xfId="1" applyNumberFormat="1" applyFont="1"/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64" fontId="5" fillId="0" borderId="0" xfId="1" applyFont="1"/>
    <xf numFmtId="4" fontId="5" fillId="0" borderId="0" xfId="0" applyNumberFormat="1" applyFont="1"/>
    <xf numFmtId="4" fontId="5" fillId="0" borderId="3" xfId="1" applyNumberFormat="1" applyFont="1" applyBorder="1"/>
    <xf numFmtId="4" fontId="4" fillId="0" borderId="3" xfId="0" applyNumberFormat="1" applyFont="1" applyBorder="1" applyAlignment="1">
      <alignment horizontal="right"/>
    </xf>
    <xf numFmtId="43" fontId="5" fillId="0" borderId="0" xfId="0" applyNumberFormat="1" applyFont="1"/>
    <xf numFmtId="39" fontId="5" fillId="0" borderId="0" xfId="1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center"/>
    </xf>
    <xf numFmtId="0" fontId="5" fillId="0" borderId="4" xfId="0" applyFont="1" applyBorder="1"/>
    <xf numFmtId="0" fontId="7" fillId="0" borderId="0" xfId="0" applyFont="1"/>
    <xf numFmtId="0" fontId="8" fillId="0" borderId="0" xfId="0" applyFont="1"/>
    <xf numFmtId="43" fontId="7" fillId="0" borderId="8" xfId="1" applyNumberFormat="1" applyFont="1" applyBorder="1" applyAlignment="1">
      <alignment horizontal="center"/>
    </xf>
    <xf numFmtId="0" fontId="4" fillId="2" borderId="0" xfId="0" applyFont="1" applyFill="1"/>
    <xf numFmtId="2" fontId="5" fillId="0" borderId="0" xfId="0" applyNumberFormat="1" applyFont="1"/>
    <xf numFmtId="0" fontId="4" fillId="2" borderId="0" xfId="0" applyFont="1" applyFill="1" applyAlignment="1">
      <alignment horizontal="center"/>
    </xf>
    <xf numFmtId="39" fontId="5" fillId="0" borderId="0" xfId="0" applyNumberFormat="1" applyFont="1"/>
    <xf numFmtId="164" fontId="5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43" fontId="8" fillId="0" borderId="0" xfId="1" applyNumberFormat="1" applyFont="1"/>
    <xf numFmtId="0" fontId="9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4" fontId="5" fillId="4" borderId="3" xfId="0" applyNumberFormat="1" applyFont="1" applyFill="1" applyBorder="1"/>
    <xf numFmtId="4" fontId="5" fillId="0" borderId="3" xfId="0" applyNumberFormat="1" applyFont="1" applyBorder="1"/>
    <xf numFmtId="4" fontId="4" fillId="4" borderId="2" xfId="0" applyNumberFormat="1" applyFont="1" applyFill="1" applyBorder="1"/>
    <xf numFmtId="4" fontId="4" fillId="4" borderId="0" xfId="0" applyNumberFormat="1" applyFont="1" applyFill="1"/>
    <xf numFmtId="4" fontId="4" fillId="0" borderId="2" xfId="0" applyNumberFormat="1" applyFont="1" applyBorder="1"/>
    <xf numFmtId="0" fontId="5" fillId="4" borderId="0" xfId="0" applyFont="1" applyFill="1" applyAlignment="1">
      <alignment horizontal="right"/>
    </xf>
    <xf numFmtId="4" fontId="5" fillId="4" borderId="3" xfId="1" applyNumberFormat="1" applyFont="1" applyFill="1" applyBorder="1" applyAlignment="1">
      <alignment horizontal="right"/>
    </xf>
    <xf numFmtId="164" fontId="5" fillId="4" borderId="0" xfId="1" applyFont="1" applyFill="1"/>
    <xf numFmtId="4" fontId="5" fillId="0" borderId="3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164" fontId="4" fillId="4" borderId="0" xfId="1" applyFont="1" applyFill="1"/>
    <xf numFmtId="4" fontId="5" fillId="4" borderId="0" xfId="1" applyNumberFormat="1" applyFont="1" applyFill="1"/>
    <xf numFmtId="0" fontId="5" fillId="4" borderId="0" xfId="0" applyFont="1" applyFill="1" applyAlignment="1">
      <alignment horizontal="left"/>
    </xf>
    <xf numFmtId="165" fontId="5" fillId="4" borderId="0" xfId="1" applyNumberFormat="1" applyFont="1" applyFill="1"/>
    <xf numFmtId="4" fontId="5" fillId="4" borderId="3" xfId="1" applyNumberFormat="1" applyFont="1" applyFill="1" applyBorder="1"/>
    <xf numFmtId="4" fontId="4" fillId="4" borderId="2" xfId="1" applyNumberFormat="1" applyFont="1" applyFill="1" applyBorder="1"/>
    <xf numFmtId="4" fontId="4" fillId="0" borderId="2" xfId="1" applyNumberFormat="1" applyFont="1" applyBorder="1"/>
    <xf numFmtId="0" fontId="6" fillId="0" borderId="0" xfId="0" applyFont="1" applyAlignment="1">
      <alignment horizontal="justify" vertical="center"/>
    </xf>
    <xf numFmtId="0" fontId="4" fillId="4" borderId="0" xfId="0" applyFont="1" applyFill="1" applyAlignment="1">
      <alignment horizontal="right" wrapText="1"/>
    </xf>
    <xf numFmtId="0" fontId="10" fillId="0" borderId="0" xfId="0" applyFont="1" applyAlignment="1">
      <alignment horizontal="justify" vertical="center"/>
    </xf>
    <xf numFmtId="4" fontId="5" fillId="4" borderId="0" xfId="0" applyNumberFormat="1" applyFont="1" applyFill="1" applyAlignment="1">
      <alignment horizontal="right"/>
    </xf>
    <xf numFmtId="4" fontId="4" fillId="0" borderId="0" xfId="1" applyNumberFormat="1" applyFont="1"/>
    <xf numFmtId="0" fontId="11" fillId="0" borderId="0" xfId="0" applyFont="1" applyAlignment="1">
      <alignment horizontal="right" vertical="center"/>
    </xf>
    <xf numFmtId="4" fontId="4" fillId="0" borderId="0" xfId="0" applyNumberFormat="1" applyFont="1"/>
    <xf numFmtId="165" fontId="4" fillId="4" borderId="0" xfId="1" applyNumberFormat="1" applyFont="1" applyFill="1"/>
    <xf numFmtId="43" fontId="5" fillId="0" borderId="3" xfId="0" applyNumberFormat="1" applyFont="1" applyBorder="1"/>
    <xf numFmtId="4" fontId="4" fillId="4" borderId="0" xfId="0" applyNumberFormat="1" applyFont="1" applyFill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171450</xdr:rowOff>
    </xdr:from>
    <xdr:to>
      <xdr:col>0</xdr:col>
      <xdr:colOff>1833880</xdr:colOff>
      <xdr:row>0</xdr:row>
      <xdr:rowOff>624205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34"/>
  <sheetViews>
    <sheetView tabSelected="1" topLeftCell="A118" zoomScaleNormal="100" workbookViewId="0">
      <selection activeCell="B142" sqref="B142"/>
    </sheetView>
  </sheetViews>
  <sheetFormatPr baseColWidth="10" defaultColWidth="9.140625" defaultRowHeight="14.25" x14ac:dyDescent="0.2"/>
  <cols>
    <col min="1" max="1" width="47.28515625" style="1" customWidth="1"/>
    <col min="2" max="2" width="19.140625" style="1" customWidth="1"/>
    <col min="3" max="3" width="19.28515625" style="1" customWidth="1"/>
    <col min="4" max="4" width="3.5703125" style="1" customWidth="1"/>
    <col min="5" max="5" width="30.5703125" style="1" customWidth="1"/>
    <col min="6" max="6" width="2.5703125" style="1" customWidth="1"/>
    <col min="7" max="7" width="2" style="1" customWidth="1"/>
    <col min="8" max="8" width="10.5703125" style="1" bestFit="1" customWidth="1"/>
    <col min="9" max="9" width="19.5703125" style="1" bestFit="1" customWidth="1"/>
    <col min="10" max="11" width="9.140625" style="1"/>
    <col min="12" max="12" width="17.42578125" style="2" bestFit="1" customWidth="1"/>
    <col min="13" max="13" width="9.140625" style="1"/>
    <col min="14" max="14" width="19.42578125" style="1" bestFit="1" customWidth="1"/>
    <col min="15" max="15" width="14.7109375" style="3" bestFit="1" customWidth="1"/>
    <col min="16" max="16384" width="9.140625" style="1"/>
  </cols>
  <sheetData>
    <row r="1" spans="1:15" s="12" customFormat="1" ht="66" customHeight="1" x14ac:dyDescent="0.25">
      <c r="A1" s="80" t="s">
        <v>146</v>
      </c>
      <c r="B1" s="80"/>
      <c r="C1" s="80"/>
      <c r="D1" s="80"/>
      <c r="E1" s="80"/>
      <c r="F1" s="34"/>
      <c r="G1" s="34"/>
      <c r="H1" s="34"/>
      <c r="L1" s="14"/>
      <c r="O1" s="35"/>
    </row>
    <row r="2" spans="1:15" s="12" customFormat="1" ht="15" x14ac:dyDescent="0.25">
      <c r="A2" s="6"/>
      <c r="B2" s="6"/>
      <c r="C2" s="6"/>
      <c r="D2" s="6"/>
      <c r="E2" s="6"/>
      <c r="F2" s="34"/>
      <c r="G2" s="34"/>
      <c r="H2" s="34"/>
      <c r="L2" s="14"/>
      <c r="O2" s="35"/>
    </row>
    <row r="3" spans="1:15" s="12" customFormat="1" ht="15.75" thickBot="1" x14ac:dyDescent="0.3">
      <c r="A3" s="7"/>
      <c r="B3" s="7"/>
      <c r="C3" s="7"/>
      <c r="D3" s="7"/>
      <c r="E3" s="7"/>
      <c r="F3" s="34"/>
      <c r="G3" s="34"/>
      <c r="H3" s="34"/>
      <c r="L3" s="14"/>
      <c r="O3" s="35"/>
    </row>
    <row r="4" spans="1:15" s="12" customFormat="1" ht="15.75" thickTop="1" x14ac:dyDescent="0.25">
      <c r="A4" s="6"/>
      <c r="B4" s="6"/>
      <c r="C4" s="6"/>
      <c r="D4" s="6"/>
      <c r="E4" s="6"/>
      <c r="F4" s="34"/>
      <c r="G4" s="34"/>
      <c r="H4" s="34"/>
      <c r="L4" s="14"/>
      <c r="O4" s="35"/>
    </row>
    <row r="5" spans="1:15" s="12" customFormat="1" ht="15" x14ac:dyDescent="0.25">
      <c r="A5" s="8"/>
      <c r="B5" s="8"/>
      <c r="C5" s="8"/>
      <c r="D5" s="8"/>
      <c r="E5" s="8"/>
      <c r="F5" s="36"/>
      <c r="G5" s="36"/>
      <c r="H5" s="34"/>
      <c r="L5" s="14"/>
      <c r="O5" s="35"/>
    </row>
    <row r="6" spans="1:15" s="12" customFormat="1" ht="15.75" thickBot="1" x14ac:dyDescent="0.3">
      <c r="A6" s="9"/>
      <c r="B6" s="11" t="s">
        <v>0</v>
      </c>
      <c r="C6" s="10">
        <v>2023</v>
      </c>
      <c r="D6" s="8"/>
      <c r="E6" s="10">
        <v>2022</v>
      </c>
      <c r="L6" s="14"/>
      <c r="O6" s="35"/>
    </row>
    <row r="7" spans="1:15" s="12" customFormat="1" ht="15" x14ac:dyDescent="0.25">
      <c r="A7" s="11" t="s">
        <v>1</v>
      </c>
      <c r="B7" s="11"/>
      <c r="L7" s="14"/>
      <c r="O7" s="35"/>
    </row>
    <row r="8" spans="1:15" s="12" customFormat="1" ht="15" x14ac:dyDescent="0.25">
      <c r="A8" s="11" t="s">
        <v>2</v>
      </c>
      <c r="B8" s="11"/>
      <c r="L8" s="14"/>
      <c r="O8" s="35"/>
    </row>
    <row r="9" spans="1:15" s="12" customFormat="1" ht="15" x14ac:dyDescent="0.25">
      <c r="A9" s="12" t="s">
        <v>3</v>
      </c>
      <c r="B9" s="11" t="s">
        <v>4</v>
      </c>
      <c r="C9" s="13">
        <v>142543589.63999999</v>
      </c>
      <c r="D9" s="13"/>
      <c r="E9" s="13">
        <v>144696982.59</v>
      </c>
      <c r="L9" s="14"/>
      <c r="O9" s="35"/>
    </row>
    <row r="10" spans="1:15" s="12" customFormat="1" ht="15" x14ac:dyDescent="0.25">
      <c r="A10" s="12" t="s">
        <v>5</v>
      </c>
      <c r="B10" s="11" t="s">
        <v>6</v>
      </c>
      <c r="C10" s="14">
        <v>6064789.29</v>
      </c>
      <c r="D10" s="14"/>
      <c r="E10" s="14">
        <v>6777572.0700000003</v>
      </c>
      <c r="L10" s="14"/>
      <c r="O10" s="35"/>
    </row>
    <row r="11" spans="1:15" s="12" customFormat="1" ht="15" x14ac:dyDescent="0.25">
      <c r="A11" s="12" t="s">
        <v>7</v>
      </c>
      <c r="B11" s="11" t="s">
        <v>8</v>
      </c>
      <c r="C11" s="15">
        <v>909555.26</v>
      </c>
      <c r="D11" s="15"/>
      <c r="E11" s="15">
        <v>703905.06</v>
      </c>
      <c r="L11" s="14"/>
      <c r="O11" s="35"/>
    </row>
    <row r="12" spans="1:15" s="12" customFormat="1" ht="15" x14ac:dyDescent="0.25">
      <c r="A12" s="12" t="s">
        <v>9</v>
      </c>
      <c r="B12" s="11" t="s">
        <v>10</v>
      </c>
      <c r="C12" s="16">
        <v>2211462.08</v>
      </c>
      <c r="D12" s="15"/>
      <c r="E12" s="16">
        <v>2595813.2599999998</v>
      </c>
      <c r="I12" s="21"/>
    </row>
    <row r="13" spans="1:15" s="12" customFormat="1" ht="15" x14ac:dyDescent="0.25">
      <c r="A13" s="11" t="s">
        <v>11</v>
      </c>
      <c r="B13" s="11"/>
      <c r="C13" s="17">
        <f>SUM(C9:C12)</f>
        <v>151729396.26999998</v>
      </c>
      <c r="D13" s="17"/>
      <c r="E13" s="17">
        <f t="shared" ref="E13" si="0">SUM(E9:E12)</f>
        <v>154774272.97999999</v>
      </c>
      <c r="I13" s="21"/>
    </row>
    <row r="14" spans="1:15" s="12" customFormat="1" ht="15" x14ac:dyDescent="0.25">
      <c r="A14" s="11"/>
      <c r="B14" s="11"/>
      <c r="C14" s="18"/>
      <c r="D14" s="18"/>
      <c r="E14" s="18"/>
      <c r="I14" s="21"/>
    </row>
    <row r="15" spans="1:15" s="12" customFormat="1" ht="15" x14ac:dyDescent="0.25">
      <c r="A15" s="11" t="s">
        <v>12</v>
      </c>
      <c r="B15" s="11"/>
      <c r="E15" s="18"/>
      <c r="I15" s="21"/>
    </row>
    <row r="16" spans="1:15" s="12" customFormat="1" ht="15" x14ac:dyDescent="0.25">
      <c r="A16" s="12" t="s">
        <v>13</v>
      </c>
      <c r="B16" s="11" t="s">
        <v>14</v>
      </c>
      <c r="C16" s="13">
        <v>116774282.79000002</v>
      </c>
      <c r="D16" s="13"/>
      <c r="E16" s="13">
        <v>102301156.06999999</v>
      </c>
      <c r="I16" s="21"/>
    </row>
    <row r="17" spans="1:15" s="12" customFormat="1" ht="15" x14ac:dyDescent="0.25">
      <c r="A17" s="12" t="s">
        <v>15</v>
      </c>
      <c r="B17" s="11" t="s">
        <v>16</v>
      </c>
      <c r="C17" s="14">
        <v>2282708.7599999998</v>
      </c>
      <c r="D17" s="14"/>
      <c r="E17" s="14">
        <v>39233391.789999999</v>
      </c>
      <c r="I17" s="21"/>
    </row>
    <row r="18" spans="1:15" s="12" customFormat="1" ht="15" x14ac:dyDescent="0.25">
      <c r="A18" s="12" t="s">
        <v>17</v>
      </c>
      <c r="B18" s="11" t="s">
        <v>18</v>
      </c>
      <c r="C18" s="19">
        <v>25356421.489999998</v>
      </c>
      <c r="D18" s="14"/>
      <c r="E18" s="19">
        <v>12642407.17</v>
      </c>
      <c r="I18" s="21"/>
    </row>
    <row r="19" spans="1:15" s="12" customFormat="1" ht="15" x14ac:dyDescent="0.25">
      <c r="A19" s="11" t="s">
        <v>19</v>
      </c>
      <c r="B19" s="11"/>
      <c r="C19" s="17">
        <f>SUM(C16:C18)</f>
        <v>144413413.04000002</v>
      </c>
      <c r="D19" s="17"/>
      <c r="E19" s="17">
        <f>SUM(E16:E18)</f>
        <v>154176955.02999997</v>
      </c>
      <c r="I19" s="21"/>
    </row>
    <row r="20" spans="1:15" s="12" customFormat="1" ht="15" x14ac:dyDescent="0.25">
      <c r="A20" s="11"/>
      <c r="B20" s="11"/>
      <c r="C20" s="17"/>
      <c r="D20" s="17"/>
      <c r="E20" s="17"/>
      <c r="I20" s="21"/>
    </row>
    <row r="21" spans="1:15" s="12" customFormat="1" ht="15.75" thickBot="1" x14ac:dyDescent="0.3">
      <c r="A21" s="11" t="s">
        <v>20</v>
      </c>
      <c r="B21" s="11"/>
      <c r="C21" s="20">
        <f>+C13+C19</f>
        <v>296142809.31</v>
      </c>
      <c r="D21" s="17"/>
      <c r="E21" s="20">
        <f>+E13+E19</f>
        <v>308951228.00999999</v>
      </c>
      <c r="H21" s="22"/>
      <c r="I21" s="21"/>
    </row>
    <row r="22" spans="1:15" s="12" customFormat="1" ht="15.75" thickTop="1" x14ac:dyDescent="0.25">
      <c r="A22" s="11"/>
      <c r="B22" s="11"/>
      <c r="I22" s="21"/>
    </row>
    <row r="23" spans="1:15" s="12" customFormat="1" ht="15" x14ac:dyDescent="0.25">
      <c r="A23" s="11" t="s">
        <v>21</v>
      </c>
      <c r="B23" s="11"/>
      <c r="C23" s="21"/>
      <c r="D23" s="21"/>
      <c r="I23" s="21"/>
    </row>
    <row r="24" spans="1:15" s="12" customFormat="1" ht="15" x14ac:dyDescent="0.25">
      <c r="A24" s="11"/>
      <c r="B24" s="11"/>
      <c r="C24" s="21"/>
      <c r="D24" s="21"/>
      <c r="I24" s="35"/>
    </row>
    <row r="25" spans="1:15" s="12" customFormat="1" ht="15" x14ac:dyDescent="0.25">
      <c r="A25" s="11" t="s">
        <v>22</v>
      </c>
      <c r="B25" s="41"/>
      <c r="I25" s="35"/>
    </row>
    <row r="26" spans="1:15" s="12" customFormat="1" ht="15" x14ac:dyDescent="0.25">
      <c r="I26" s="35"/>
    </row>
    <row r="27" spans="1:15" s="12" customFormat="1" ht="15" x14ac:dyDescent="0.25">
      <c r="A27" s="12" t="s">
        <v>23</v>
      </c>
      <c r="B27" s="11" t="s">
        <v>24</v>
      </c>
      <c r="C27" s="13">
        <v>5116946.5199999996</v>
      </c>
      <c r="D27" s="22"/>
      <c r="E27" s="13">
        <v>3499446.96</v>
      </c>
      <c r="L27" s="14"/>
      <c r="O27" s="35"/>
    </row>
    <row r="28" spans="1:15" s="12" customFormat="1" ht="15" x14ac:dyDescent="0.25">
      <c r="A28" s="12" t="s">
        <v>25</v>
      </c>
      <c r="B28" s="11" t="s">
        <v>26</v>
      </c>
      <c r="C28" s="13">
        <v>20024274.150000002</v>
      </c>
      <c r="D28" s="13"/>
      <c r="E28" s="13">
        <v>1006917.43</v>
      </c>
      <c r="L28" s="14"/>
      <c r="O28" s="35"/>
    </row>
    <row r="29" spans="1:15" s="12" customFormat="1" ht="15" x14ac:dyDescent="0.25">
      <c r="A29" s="12" t="s">
        <v>27</v>
      </c>
      <c r="B29" s="11" t="s">
        <v>28</v>
      </c>
      <c r="C29" s="23">
        <v>47067507.579999998</v>
      </c>
      <c r="D29" s="13"/>
      <c r="E29" s="23">
        <v>41674060.700000003</v>
      </c>
      <c r="L29" s="14"/>
      <c r="O29" s="35"/>
    </row>
    <row r="30" spans="1:15" s="12" customFormat="1" ht="15" x14ac:dyDescent="0.25">
      <c r="A30" s="11" t="s">
        <v>29</v>
      </c>
      <c r="B30" s="11"/>
      <c r="C30" s="17">
        <f>SUM(C27:C29)</f>
        <v>72208728.25</v>
      </c>
      <c r="D30" s="17"/>
      <c r="E30" s="17">
        <f>SUM(E27:E29)</f>
        <v>46180425.090000004</v>
      </c>
      <c r="L30" s="14"/>
      <c r="O30" s="35"/>
    </row>
    <row r="31" spans="1:15" s="12" customFormat="1" ht="15" x14ac:dyDescent="0.25">
      <c r="A31" s="11"/>
      <c r="B31" s="11"/>
      <c r="C31" s="17"/>
      <c r="D31" s="17"/>
      <c r="E31" s="17"/>
      <c r="L31" s="14"/>
      <c r="O31" s="35"/>
    </row>
    <row r="32" spans="1:15" s="12" customFormat="1" ht="15" x14ac:dyDescent="0.25">
      <c r="A32" s="11" t="s">
        <v>30</v>
      </c>
      <c r="B32" s="11"/>
      <c r="C32" s="17"/>
      <c r="D32" s="17"/>
      <c r="E32" s="17"/>
      <c r="L32" s="14"/>
      <c r="O32" s="35"/>
    </row>
    <row r="33" spans="1:15" s="12" customFormat="1" ht="15" x14ac:dyDescent="0.25">
      <c r="A33" s="12" t="s">
        <v>31</v>
      </c>
      <c r="B33" s="11"/>
      <c r="C33" s="24">
        <v>0</v>
      </c>
      <c r="D33" s="17"/>
      <c r="E33" s="24">
        <v>0</v>
      </c>
      <c r="L33" s="14"/>
      <c r="O33" s="35"/>
    </row>
    <row r="34" spans="1:15" s="12" customFormat="1" ht="15" x14ac:dyDescent="0.25">
      <c r="A34" s="11" t="s">
        <v>32</v>
      </c>
      <c r="B34" s="11"/>
      <c r="C34" s="17">
        <v>0</v>
      </c>
      <c r="D34" s="17"/>
      <c r="E34" s="17">
        <v>0</v>
      </c>
      <c r="L34" s="14"/>
      <c r="O34" s="35"/>
    </row>
    <row r="35" spans="1:15" s="12" customFormat="1" ht="15" x14ac:dyDescent="0.25">
      <c r="C35" s="18"/>
      <c r="D35" s="18"/>
      <c r="E35" s="18"/>
      <c r="L35" s="14"/>
      <c r="O35" s="35"/>
    </row>
    <row r="36" spans="1:15" s="12" customFormat="1" ht="15" x14ac:dyDescent="0.25">
      <c r="A36" s="11" t="s">
        <v>33</v>
      </c>
      <c r="B36" s="11"/>
      <c r="C36" s="15"/>
      <c r="D36" s="15"/>
      <c r="E36" s="15"/>
      <c r="K36" s="35"/>
    </row>
    <row r="37" spans="1:15" s="12" customFormat="1" ht="15" x14ac:dyDescent="0.25">
      <c r="A37" s="12" t="s">
        <v>123</v>
      </c>
      <c r="C37" s="25">
        <v>-23254172.030000001</v>
      </c>
      <c r="D37" s="13"/>
      <c r="E37" s="13">
        <v>14107511</v>
      </c>
      <c r="K37" s="35"/>
    </row>
    <row r="38" spans="1:15" s="12" customFormat="1" ht="15" x14ac:dyDescent="0.25">
      <c r="A38" s="12" t="s">
        <v>34</v>
      </c>
      <c r="C38" s="13">
        <v>9450837.6500000004</v>
      </c>
      <c r="D38" s="13"/>
      <c r="E38" s="13">
        <v>9450837.6500000004</v>
      </c>
      <c r="K38" s="35"/>
    </row>
    <row r="39" spans="1:15" s="12" customFormat="1" ht="15" x14ac:dyDescent="0.25">
      <c r="A39" s="12" t="s">
        <v>35</v>
      </c>
      <c r="C39" s="13">
        <v>216674361.28999999</v>
      </c>
      <c r="D39" s="13"/>
      <c r="E39" s="13">
        <v>175939913.22999999</v>
      </c>
      <c r="G39" s="37"/>
      <c r="H39" s="37"/>
      <c r="I39" s="37"/>
      <c r="K39" s="35"/>
    </row>
    <row r="40" spans="1:15" s="12" customFormat="1" ht="15" x14ac:dyDescent="0.25">
      <c r="A40" s="12" t="s">
        <v>36</v>
      </c>
      <c r="C40" s="23">
        <v>21063054.149999999</v>
      </c>
      <c r="D40" s="26"/>
      <c r="E40" s="23">
        <v>63272541.039999999</v>
      </c>
      <c r="G40" s="22"/>
      <c r="H40" s="22"/>
      <c r="I40" s="22"/>
      <c r="K40" s="35"/>
    </row>
    <row r="41" spans="1:15" s="12" customFormat="1" ht="15" x14ac:dyDescent="0.25">
      <c r="A41" s="11" t="s">
        <v>37</v>
      </c>
      <c r="B41" s="11"/>
      <c r="C41" s="17">
        <f>SUM(C37:C40)</f>
        <v>223934081.06</v>
      </c>
      <c r="D41" s="17"/>
      <c r="E41" s="17">
        <f>SUM(E37:E40)</f>
        <v>262770802.91999999</v>
      </c>
      <c r="G41" s="37"/>
      <c r="H41" s="37"/>
      <c r="I41" s="37"/>
      <c r="K41" s="35"/>
    </row>
    <row r="42" spans="1:15" s="12" customFormat="1" ht="15" x14ac:dyDescent="0.25">
      <c r="A42" s="11"/>
      <c r="B42" s="11"/>
      <c r="C42" s="17"/>
      <c r="D42" s="17"/>
      <c r="E42" s="17"/>
      <c r="K42" s="35"/>
    </row>
    <row r="43" spans="1:15" s="12" customFormat="1" ht="15.75" thickBot="1" x14ac:dyDescent="0.3">
      <c r="A43" s="11" t="s">
        <v>38</v>
      </c>
      <c r="B43" s="11"/>
      <c r="C43" s="20">
        <f>+C30+C41</f>
        <v>296142809.31</v>
      </c>
      <c r="D43" s="17"/>
      <c r="E43" s="20">
        <f>+E30+E41</f>
        <v>308951228.00999999</v>
      </c>
      <c r="K43" s="35"/>
    </row>
    <row r="44" spans="1:15" s="12" customFormat="1" ht="15.75" thickTop="1" x14ac:dyDescent="0.25">
      <c r="C44" s="21"/>
      <c r="D44" s="21"/>
      <c r="E44" s="21"/>
      <c r="K44" s="35"/>
    </row>
    <row r="45" spans="1:15" s="12" customFormat="1" ht="15" x14ac:dyDescent="0.25">
      <c r="A45" s="8"/>
      <c r="B45" s="8"/>
      <c r="C45" s="21"/>
      <c r="D45" s="21"/>
      <c r="E45" s="27"/>
      <c r="I45" s="22"/>
      <c r="K45" s="35"/>
    </row>
    <row r="46" spans="1:15" s="12" customFormat="1" ht="15" x14ac:dyDescent="0.25">
      <c r="A46" s="9" t="s">
        <v>39</v>
      </c>
      <c r="B46" s="9" t="s">
        <v>120</v>
      </c>
      <c r="D46" s="9"/>
      <c r="E46" s="9" t="s">
        <v>39</v>
      </c>
      <c r="F46" s="11"/>
      <c r="I46" s="22"/>
      <c r="K46" s="35"/>
    </row>
    <row r="47" spans="1:15" s="12" customFormat="1" ht="15" x14ac:dyDescent="0.25">
      <c r="A47" s="9"/>
      <c r="B47" s="9"/>
      <c r="D47" s="9"/>
      <c r="E47" s="9"/>
      <c r="F47" s="11"/>
      <c r="K47" s="35"/>
    </row>
    <row r="48" spans="1:15" s="12" customFormat="1" ht="15" x14ac:dyDescent="0.25">
      <c r="A48" s="9"/>
      <c r="B48" s="8"/>
      <c r="D48" s="8"/>
      <c r="I48" s="22"/>
      <c r="K48" s="35"/>
    </row>
    <row r="49" spans="1:15" s="12" customFormat="1" ht="15" x14ac:dyDescent="0.25">
      <c r="A49" s="28"/>
      <c r="L49" s="14"/>
      <c r="O49" s="35"/>
    </row>
    <row r="50" spans="1:15" s="12" customFormat="1" ht="15" x14ac:dyDescent="0.25">
      <c r="A50" s="28"/>
      <c r="L50" s="14"/>
      <c r="O50" s="35"/>
    </row>
    <row r="51" spans="1:15" s="12" customFormat="1" ht="15" x14ac:dyDescent="0.25">
      <c r="A51" s="29" t="s">
        <v>40</v>
      </c>
      <c r="B51" s="81" t="s">
        <v>122</v>
      </c>
      <c r="C51" s="81"/>
      <c r="D51" s="29"/>
      <c r="E51" s="29" t="s">
        <v>112</v>
      </c>
      <c r="L51" s="14"/>
      <c r="O51" s="35"/>
    </row>
    <row r="52" spans="1:15" s="12" customFormat="1" ht="15" x14ac:dyDescent="0.25">
      <c r="A52" s="29" t="s">
        <v>41</v>
      </c>
      <c r="B52" s="81" t="s">
        <v>121</v>
      </c>
      <c r="C52" s="81"/>
      <c r="D52" s="29"/>
      <c r="E52" s="29" t="s">
        <v>42</v>
      </c>
      <c r="F52" s="11"/>
      <c r="L52" s="14"/>
      <c r="O52" s="35"/>
    </row>
    <row r="53" spans="1:15" s="12" customFormat="1" ht="15" x14ac:dyDescent="0.25">
      <c r="A53" s="29"/>
      <c r="B53" s="29"/>
      <c r="C53" s="29"/>
      <c r="D53" s="29"/>
      <c r="E53" s="29"/>
      <c r="F53" s="11"/>
      <c r="L53" s="14"/>
      <c r="O53" s="35"/>
    </row>
    <row r="54" spans="1:15" s="12" customFormat="1" ht="15.75" thickBot="1" x14ac:dyDescent="0.3">
      <c r="A54" s="30"/>
      <c r="B54" s="30"/>
      <c r="C54" s="30"/>
      <c r="D54" s="30"/>
      <c r="E54" s="30"/>
      <c r="J54" s="38"/>
      <c r="L54" s="14"/>
      <c r="O54" s="35"/>
    </row>
    <row r="55" spans="1:15" s="12" customFormat="1" ht="15.75" thickTop="1" x14ac:dyDescent="0.25">
      <c r="A55" s="31" t="s">
        <v>43</v>
      </c>
      <c r="B55" s="32"/>
      <c r="C55" s="32"/>
      <c r="D55" s="32"/>
      <c r="E55" s="33" t="s">
        <v>141</v>
      </c>
      <c r="F55" s="39"/>
      <c r="I55" s="40"/>
      <c r="J55" s="38"/>
      <c r="L55" s="14"/>
      <c r="O55" s="35"/>
    </row>
    <row r="56" spans="1:15" s="12" customFormat="1" ht="15" x14ac:dyDescent="0.25">
      <c r="A56" s="31" t="s">
        <v>44</v>
      </c>
      <c r="B56" s="32"/>
      <c r="C56" s="32"/>
      <c r="D56" s="32"/>
      <c r="E56" s="32"/>
      <c r="F56" s="32"/>
      <c r="G56" s="40"/>
      <c r="J56" s="38"/>
      <c r="L56" s="14"/>
      <c r="O56" s="35"/>
    </row>
    <row r="57" spans="1:15" s="12" customFormat="1" ht="15" x14ac:dyDescent="0.25">
      <c r="A57" s="31"/>
      <c r="B57" s="32"/>
      <c r="C57" s="32"/>
      <c r="D57" s="32"/>
      <c r="E57" s="32"/>
      <c r="F57" s="32"/>
      <c r="G57" s="40"/>
      <c r="J57" s="38"/>
      <c r="L57" s="14"/>
      <c r="O57" s="35"/>
    </row>
    <row r="58" spans="1:15" s="12" customFormat="1" ht="15.75" thickBot="1" x14ac:dyDescent="0.3">
      <c r="L58" s="14"/>
      <c r="O58" s="35"/>
    </row>
    <row r="59" spans="1:15" s="12" customFormat="1" ht="71.25" customHeight="1" thickBot="1" x14ac:dyDescent="0.3">
      <c r="A59" s="86" t="s">
        <v>161</v>
      </c>
      <c r="B59" s="87"/>
      <c r="C59" s="87"/>
      <c r="D59" s="87"/>
      <c r="E59" s="88"/>
      <c r="L59" s="14"/>
      <c r="O59" s="35"/>
    </row>
    <row r="60" spans="1:15" s="12" customFormat="1" ht="15" x14ac:dyDescent="0.25">
      <c r="A60" s="42"/>
      <c r="B60" s="43"/>
      <c r="C60" s="42"/>
      <c r="D60" s="42"/>
      <c r="E60" s="22"/>
      <c r="L60" s="14"/>
      <c r="O60" s="35"/>
    </row>
    <row r="61" spans="1:15" s="12" customFormat="1" ht="15" x14ac:dyDescent="0.25">
      <c r="A61" s="85" t="s">
        <v>45</v>
      </c>
      <c r="B61" s="85"/>
      <c r="C61" s="85"/>
      <c r="D61" s="85"/>
      <c r="E61" s="85"/>
      <c r="L61" s="14"/>
      <c r="O61" s="35"/>
    </row>
    <row r="62" spans="1:15" s="12" customFormat="1" ht="15" x14ac:dyDescent="0.25">
      <c r="A62" s="45" t="s">
        <v>1</v>
      </c>
      <c r="B62" s="43"/>
      <c r="C62" s="42"/>
      <c r="D62" s="42"/>
      <c r="E62" s="22"/>
      <c r="L62" s="14"/>
      <c r="O62" s="35"/>
    </row>
    <row r="63" spans="1:15" s="12" customFormat="1" ht="15" x14ac:dyDescent="0.25">
      <c r="A63" s="42"/>
      <c r="B63" s="43"/>
      <c r="C63" s="42"/>
      <c r="D63" s="42"/>
      <c r="E63" s="22"/>
      <c r="L63" s="14"/>
      <c r="O63" s="35"/>
    </row>
    <row r="64" spans="1:15" s="12" customFormat="1" ht="15" x14ac:dyDescent="0.25">
      <c r="A64" s="83" t="s">
        <v>46</v>
      </c>
      <c r="B64" s="83"/>
      <c r="C64" s="83"/>
      <c r="D64" s="83"/>
      <c r="E64" s="83"/>
      <c r="L64" s="14"/>
      <c r="O64" s="35"/>
    </row>
    <row r="65" spans="1:15" s="12" customFormat="1" ht="31.5" customHeight="1" x14ac:dyDescent="0.25">
      <c r="A65" s="84" t="s">
        <v>147</v>
      </c>
      <c r="B65" s="84"/>
      <c r="C65" s="84"/>
      <c r="D65" s="84"/>
      <c r="E65" s="84"/>
      <c r="L65" s="14"/>
      <c r="O65" s="35"/>
    </row>
    <row r="66" spans="1:15" s="12" customFormat="1" ht="15" x14ac:dyDescent="0.25">
      <c r="A66" s="45" t="s">
        <v>47</v>
      </c>
      <c r="B66" s="48">
        <v>2023</v>
      </c>
      <c r="C66" s="48"/>
      <c r="D66" s="48"/>
      <c r="E66" s="49">
        <v>2022</v>
      </c>
      <c r="L66" s="14"/>
      <c r="O66" s="35"/>
    </row>
    <row r="67" spans="1:15" s="12" customFormat="1" ht="15" x14ac:dyDescent="0.25">
      <c r="A67" s="42" t="s">
        <v>48</v>
      </c>
      <c r="B67" s="43">
        <v>50000</v>
      </c>
      <c r="C67" s="43"/>
      <c r="D67" s="43"/>
      <c r="E67" s="22">
        <v>50000</v>
      </c>
      <c r="L67" s="14"/>
      <c r="O67" s="35"/>
    </row>
    <row r="68" spans="1:15" s="12" customFormat="1" ht="15" x14ac:dyDescent="0.25">
      <c r="A68" s="42" t="s">
        <v>49</v>
      </c>
      <c r="B68" s="43">
        <v>92682825.510000005</v>
      </c>
      <c r="C68" s="43"/>
      <c r="D68" s="43"/>
      <c r="E68" s="22">
        <v>37868498.950000003</v>
      </c>
      <c r="L68" s="14"/>
      <c r="O68" s="35"/>
    </row>
    <row r="69" spans="1:15" s="12" customFormat="1" ht="15" x14ac:dyDescent="0.25">
      <c r="A69" s="42" t="s">
        <v>50</v>
      </c>
      <c r="B69" s="43">
        <v>6070071.6100000003</v>
      </c>
      <c r="C69" s="43"/>
      <c r="D69" s="43"/>
      <c r="E69" s="22">
        <v>1386051.75</v>
      </c>
      <c r="L69" s="14"/>
      <c r="O69" s="35"/>
    </row>
    <row r="70" spans="1:15" s="12" customFormat="1" ht="15" x14ac:dyDescent="0.25">
      <c r="A70" s="42" t="s">
        <v>51</v>
      </c>
      <c r="B70" s="43">
        <v>14924.99</v>
      </c>
      <c r="C70" s="43"/>
      <c r="D70" s="43"/>
      <c r="E70" s="22">
        <v>22875</v>
      </c>
      <c r="L70" s="14"/>
      <c r="O70" s="35"/>
    </row>
    <row r="71" spans="1:15" s="12" customFormat="1" ht="15" x14ac:dyDescent="0.25">
      <c r="A71" s="42" t="s">
        <v>134</v>
      </c>
      <c r="B71" s="43">
        <v>10650</v>
      </c>
      <c r="C71" s="43"/>
      <c r="D71" s="43"/>
      <c r="E71" s="22">
        <v>0</v>
      </c>
      <c r="L71" s="14"/>
      <c r="O71" s="35"/>
    </row>
    <row r="72" spans="1:15" s="12" customFormat="1" ht="15" x14ac:dyDescent="0.25">
      <c r="A72" s="42" t="s">
        <v>133</v>
      </c>
      <c r="B72" s="50">
        <v>792411</v>
      </c>
      <c r="C72" s="43"/>
      <c r="D72" s="43"/>
      <c r="E72" s="51">
        <v>835681</v>
      </c>
      <c r="L72" s="14"/>
      <c r="O72" s="35"/>
    </row>
    <row r="73" spans="1:15" s="12" customFormat="1" ht="15.75" thickBot="1" x14ac:dyDescent="0.3">
      <c r="A73" s="42" t="s">
        <v>52</v>
      </c>
      <c r="B73" s="52">
        <f>SUM(B67:B72)</f>
        <v>99620883.109999999</v>
      </c>
      <c r="C73" s="53"/>
      <c r="D73" s="53"/>
      <c r="E73" s="54">
        <f>SUM(E67:E72)</f>
        <v>40163106.700000003</v>
      </c>
      <c r="L73" s="14"/>
      <c r="O73" s="35"/>
    </row>
    <row r="74" spans="1:15" s="12" customFormat="1" ht="15.75" thickTop="1" x14ac:dyDescent="0.25">
      <c r="A74" s="42"/>
      <c r="B74" s="43"/>
      <c r="C74" s="42"/>
      <c r="D74" s="42"/>
      <c r="E74" s="22"/>
      <c r="L74" s="14"/>
      <c r="O74" s="35"/>
    </row>
    <row r="75" spans="1:15" s="12" customFormat="1" ht="15" x14ac:dyDescent="0.25">
      <c r="A75" s="42"/>
      <c r="B75" s="43"/>
      <c r="C75" s="42"/>
      <c r="D75" s="42"/>
      <c r="E75" s="22"/>
      <c r="L75" s="14"/>
      <c r="O75" s="35"/>
    </row>
    <row r="76" spans="1:15" s="12" customFormat="1" ht="15" x14ac:dyDescent="0.25">
      <c r="A76" s="45" t="s">
        <v>53</v>
      </c>
      <c r="B76" s="43"/>
      <c r="C76" s="42"/>
      <c r="D76" s="42"/>
      <c r="E76" s="22"/>
      <c r="L76" s="14"/>
      <c r="O76" s="35"/>
    </row>
    <row r="77" spans="1:15" s="12" customFormat="1" ht="28.5" customHeight="1" x14ac:dyDescent="0.25">
      <c r="A77" s="84" t="s">
        <v>148</v>
      </c>
      <c r="B77" s="84"/>
      <c r="C77" s="84"/>
      <c r="D77" s="84"/>
      <c r="E77" s="84"/>
      <c r="L77" s="14"/>
      <c r="O77" s="35"/>
    </row>
    <row r="78" spans="1:15" s="12" customFormat="1" ht="15" x14ac:dyDescent="0.25">
      <c r="A78" s="42"/>
      <c r="B78" s="43"/>
      <c r="C78" s="42"/>
      <c r="D78" s="42"/>
      <c r="E78" s="22"/>
      <c r="L78" s="14"/>
      <c r="O78" s="35"/>
    </row>
    <row r="79" spans="1:15" s="12" customFormat="1" ht="15" x14ac:dyDescent="0.25">
      <c r="A79" s="45" t="s">
        <v>47</v>
      </c>
      <c r="B79" s="44">
        <v>2023</v>
      </c>
      <c r="C79" s="55"/>
      <c r="D79" s="55"/>
      <c r="E79" s="8">
        <v>2022</v>
      </c>
      <c r="L79" s="14"/>
      <c r="O79" s="35"/>
    </row>
    <row r="80" spans="1:15" s="12" customFormat="1" ht="15" x14ac:dyDescent="0.25">
      <c r="A80" s="42" t="s">
        <v>54</v>
      </c>
      <c r="B80" s="56" t="s">
        <v>162</v>
      </c>
      <c r="C80" s="57"/>
      <c r="D80" s="57"/>
      <c r="E80" s="58" t="s">
        <v>164</v>
      </c>
      <c r="L80" s="14"/>
      <c r="O80" s="35"/>
    </row>
    <row r="81" spans="1:15" s="12" customFormat="1" ht="15.75" thickBot="1" x14ac:dyDescent="0.3">
      <c r="A81" s="42"/>
      <c r="B81" s="59" t="s">
        <v>163</v>
      </c>
      <c r="C81" s="60"/>
      <c r="D81" s="60"/>
      <c r="E81" s="59" t="s">
        <v>165</v>
      </c>
      <c r="L81" s="14"/>
      <c r="O81" s="35"/>
    </row>
    <row r="82" spans="1:15" s="12" customFormat="1" ht="15.75" thickTop="1" x14ac:dyDescent="0.25">
      <c r="A82" s="42"/>
      <c r="B82" s="61"/>
      <c r="C82" s="57"/>
      <c r="D82" s="57"/>
      <c r="E82" s="13"/>
      <c r="L82" s="14"/>
      <c r="O82" s="35"/>
    </row>
    <row r="83" spans="1:15" s="12" customFormat="1" ht="15.75" customHeight="1" x14ac:dyDescent="0.25">
      <c r="A83" s="84" t="s">
        <v>166</v>
      </c>
      <c r="B83" s="84"/>
      <c r="C83" s="84"/>
      <c r="D83" s="84"/>
      <c r="E83" s="84"/>
      <c r="L83" s="14"/>
      <c r="O83" s="35"/>
    </row>
    <row r="84" spans="1:15" s="12" customFormat="1" ht="15.75" customHeight="1" x14ac:dyDescent="0.25">
      <c r="A84" s="84"/>
      <c r="B84" s="84"/>
      <c r="C84" s="84"/>
      <c r="D84" s="84"/>
      <c r="E84" s="84"/>
      <c r="L84" s="14"/>
      <c r="O84" s="35"/>
    </row>
    <row r="85" spans="1:15" s="12" customFormat="1" ht="15.75" customHeight="1" x14ac:dyDescent="0.25">
      <c r="A85" s="47"/>
      <c r="B85" s="47"/>
      <c r="C85" s="47"/>
      <c r="D85" s="47"/>
      <c r="E85" s="47"/>
      <c r="L85" s="14"/>
      <c r="O85" s="35"/>
    </row>
    <row r="86" spans="1:15" s="12" customFormat="1" ht="15" x14ac:dyDescent="0.25">
      <c r="A86" s="45" t="s">
        <v>55</v>
      </c>
      <c r="B86" s="43"/>
      <c r="C86" s="42"/>
      <c r="D86" s="42"/>
      <c r="E86" s="22"/>
      <c r="L86" s="14"/>
      <c r="O86" s="35"/>
    </row>
    <row r="87" spans="1:15" s="12" customFormat="1" ht="15" x14ac:dyDescent="0.25">
      <c r="A87" s="82" t="s">
        <v>149</v>
      </c>
      <c r="B87" s="82"/>
      <c r="C87" s="82"/>
      <c r="D87" s="82"/>
      <c r="E87" s="82"/>
      <c r="L87" s="14"/>
      <c r="O87" s="35"/>
    </row>
    <row r="88" spans="1:15" s="12" customFormat="1" ht="15" x14ac:dyDescent="0.25">
      <c r="A88" s="42"/>
      <c r="B88" s="43"/>
      <c r="C88" s="42"/>
      <c r="D88" s="42"/>
      <c r="E88" s="22"/>
      <c r="L88" s="14"/>
      <c r="O88" s="35"/>
    </row>
    <row r="89" spans="1:15" s="12" customFormat="1" ht="15" x14ac:dyDescent="0.25">
      <c r="A89" s="45" t="s">
        <v>47</v>
      </c>
      <c r="B89" s="44">
        <v>2023</v>
      </c>
      <c r="C89" s="55"/>
      <c r="D89" s="55"/>
      <c r="E89" s="8">
        <v>2022</v>
      </c>
      <c r="L89" s="14"/>
      <c r="O89" s="35"/>
    </row>
    <row r="90" spans="1:15" s="12" customFormat="1" ht="15" x14ac:dyDescent="0.25">
      <c r="A90" s="42" t="s">
        <v>56</v>
      </c>
      <c r="B90" s="61">
        <v>16071254.189999999</v>
      </c>
      <c r="C90" s="63"/>
      <c r="D90" s="63"/>
      <c r="E90" s="13">
        <v>103289411.72</v>
      </c>
      <c r="L90" s="14"/>
      <c r="O90" s="35"/>
    </row>
    <row r="91" spans="1:15" s="12" customFormat="1" ht="15" x14ac:dyDescent="0.25">
      <c r="A91" s="42" t="s">
        <v>130</v>
      </c>
      <c r="B91" s="64">
        <v>25894248.739999998</v>
      </c>
      <c r="C91" s="63"/>
      <c r="D91" s="63"/>
      <c r="E91" s="23">
        <v>0</v>
      </c>
      <c r="L91" s="14"/>
      <c r="O91" s="35"/>
    </row>
    <row r="92" spans="1:15" s="12" customFormat="1" ht="15.75" thickBot="1" x14ac:dyDescent="0.3">
      <c r="A92" s="42" t="s">
        <v>57</v>
      </c>
      <c r="B92" s="65">
        <f>SUM(B90:B91)</f>
        <v>41965502.93</v>
      </c>
      <c r="C92" s="63"/>
      <c r="D92" s="63"/>
      <c r="E92" s="66">
        <f>+E90</f>
        <v>103289411.72</v>
      </c>
      <c r="L92" s="14"/>
      <c r="O92" s="35"/>
    </row>
    <row r="93" spans="1:15" s="12" customFormat="1" ht="15.75" thickTop="1" x14ac:dyDescent="0.25">
      <c r="A93" s="42"/>
      <c r="B93" s="43"/>
      <c r="C93" s="42"/>
      <c r="D93" s="42"/>
      <c r="E93" s="22"/>
      <c r="L93" s="14"/>
      <c r="O93" s="35"/>
    </row>
    <row r="94" spans="1:15" s="12" customFormat="1" ht="15" x14ac:dyDescent="0.25">
      <c r="A94" s="83" t="s">
        <v>58</v>
      </c>
      <c r="B94" s="83"/>
      <c r="C94" s="83"/>
      <c r="D94" s="83"/>
      <c r="E94" s="83"/>
      <c r="L94" s="14"/>
      <c r="O94" s="35"/>
    </row>
    <row r="95" spans="1:15" s="12" customFormat="1" ht="37.5" customHeight="1" x14ac:dyDescent="0.25">
      <c r="A95" s="84" t="s">
        <v>150</v>
      </c>
      <c r="B95" s="84"/>
      <c r="C95" s="84"/>
      <c r="D95" s="84"/>
      <c r="E95" s="84"/>
      <c r="L95" s="14"/>
      <c r="O95" s="35"/>
    </row>
    <row r="96" spans="1:15" s="12" customFormat="1" ht="15" x14ac:dyDescent="0.25">
      <c r="A96" s="42"/>
      <c r="B96" s="43"/>
      <c r="C96" s="42"/>
      <c r="D96" s="42"/>
      <c r="E96" s="22"/>
      <c r="L96" s="14"/>
      <c r="O96" s="35"/>
    </row>
    <row r="97" spans="1:15" s="12" customFormat="1" ht="15" x14ac:dyDescent="0.25">
      <c r="A97" s="83" t="s">
        <v>127</v>
      </c>
      <c r="B97" s="83"/>
      <c r="C97" s="83"/>
      <c r="D97" s="83"/>
      <c r="E97" s="83"/>
      <c r="L97" s="14"/>
      <c r="O97" s="35"/>
    </row>
    <row r="98" spans="1:15" s="12" customFormat="1" ht="40.5" customHeight="1" x14ac:dyDescent="0.25">
      <c r="A98" s="84" t="s">
        <v>167</v>
      </c>
      <c r="B98" s="84"/>
      <c r="C98" s="84"/>
      <c r="D98" s="84"/>
      <c r="E98" s="84"/>
      <c r="L98" s="14"/>
      <c r="O98" s="35"/>
    </row>
    <row r="99" spans="1:15" s="12" customFormat="1" ht="18" customHeight="1" x14ac:dyDescent="0.25">
      <c r="A99" s="67" t="s">
        <v>47</v>
      </c>
      <c r="B99" s="68">
        <v>2023</v>
      </c>
      <c r="C99" s="47"/>
      <c r="D99" s="47"/>
      <c r="E99" s="45">
        <v>2022</v>
      </c>
      <c r="L99" s="14"/>
      <c r="O99" s="35"/>
    </row>
    <row r="100" spans="1:15" s="12" customFormat="1" ht="15" customHeight="1" x14ac:dyDescent="0.25">
      <c r="A100" s="47" t="s">
        <v>135</v>
      </c>
      <c r="B100" s="43">
        <v>0</v>
      </c>
      <c r="C100" s="47"/>
      <c r="D100" s="47"/>
      <c r="E100" s="43">
        <v>7584.85</v>
      </c>
      <c r="L100" s="14"/>
      <c r="O100" s="35"/>
    </row>
    <row r="101" spans="1:15" s="12" customFormat="1" ht="15" customHeight="1" thickBot="1" x14ac:dyDescent="0.3">
      <c r="A101" s="47" t="s">
        <v>128</v>
      </c>
      <c r="B101" s="66">
        <f>SUM(B100:B100)</f>
        <v>0</v>
      </c>
      <c r="C101" s="47"/>
      <c r="D101" s="47"/>
      <c r="E101" s="66">
        <f>SUM(E100:E100)</f>
        <v>7584.85</v>
      </c>
      <c r="L101" s="14"/>
      <c r="O101" s="35"/>
    </row>
    <row r="102" spans="1:15" s="12" customFormat="1" ht="15.75" thickTop="1" x14ac:dyDescent="0.25">
      <c r="A102" s="42" t="s">
        <v>63</v>
      </c>
      <c r="B102" s="42"/>
      <c r="C102" s="42"/>
      <c r="D102" s="42"/>
      <c r="E102" s="42"/>
      <c r="L102" s="14"/>
      <c r="O102" s="35"/>
    </row>
    <row r="103" spans="1:15" s="12" customFormat="1" ht="15" x14ac:dyDescent="0.25">
      <c r="A103" s="83" t="s">
        <v>119</v>
      </c>
      <c r="B103" s="83"/>
      <c r="C103" s="83"/>
      <c r="D103" s="83"/>
      <c r="E103" s="83"/>
      <c r="L103" s="14"/>
      <c r="O103" s="35"/>
    </row>
    <row r="104" spans="1:15" s="12" customFormat="1" ht="41.25" customHeight="1" x14ac:dyDescent="0.25">
      <c r="A104" s="84" t="s">
        <v>170</v>
      </c>
      <c r="B104" s="84"/>
      <c r="C104" s="84"/>
      <c r="D104" s="84"/>
      <c r="E104" s="84"/>
      <c r="F104" s="84"/>
      <c r="L104" s="14"/>
      <c r="O104" s="35"/>
    </row>
    <row r="105" spans="1:15" s="12" customFormat="1" ht="15" x14ac:dyDescent="0.25">
      <c r="A105" s="67" t="s">
        <v>47</v>
      </c>
      <c r="B105" s="43"/>
      <c r="C105" s="43"/>
      <c r="D105" s="43"/>
      <c r="E105" s="43"/>
      <c r="L105" s="14"/>
      <c r="O105" s="35"/>
    </row>
    <row r="106" spans="1:15" s="12" customFormat="1" ht="15" x14ac:dyDescent="0.25">
      <c r="A106" s="67"/>
      <c r="B106" s="68">
        <v>2023</v>
      </c>
      <c r="C106" s="47"/>
      <c r="D106" s="47"/>
      <c r="E106" s="45">
        <v>2022</v>
      </c>
      <c r="L106" s="14"/>
      <c r="O106" s="35"/>
    </row>
    <row r="107" spans="1:15" s="12" customFormat="1" ht="15" x14ac:dyDescent="0.25">
      <c r="A107" s="79" t="s">
        <v>168</v>
      </c>
      <c r="B107" s="43">
        <v>283443.40000000002</v>
      </c>
      <c r="C107" s="43"/>
      <c r="D107" s="43"/>
      <c r="E107" s="43">
        <v>0</v>
      </c>
      <c r="L107" s="14"/>
      <c r="O107" s="35"/>
    </row>
    <row r="108" spans="1:15" s="12" customFormat="1" ht="15" x14ac:dyDescent="0.25">
      <c r="A108" s="79" t="s">
        <v>169</v>
      </c>
      <c r="B108" s="43">
        <v>7500</v>
      </c>
      <c r="C108" s="43"/>
      <c r="D108" s="43"/>
      <c r="E108" s="43">
        <v>0</v>
      </c>
      <c r="L108" s="14"/>
      <c r="O108" s="35"/>
    </row>
    <row r="109" spans="1:15" s="12" customFormat="1" ht="15" x14ac:dyDescent="0.25">
      <c r="A109" s="42" t="s">
        <v>136</v>
      </c>
      <c r="B109" s="43">
        <v>111169.41</v>
      </c>
      <c r="C109" s="43"/>
      <c r="D109" s="43"/>
      <c r="E109" s="43">
        <v>0</v>
      </c>
      <c r="L109" s="14"/>
      <c r="O109" s="35"/>
    </row>
    <row r="110" spans="1:15" s="12" customFormat="1" ht="15.75" thickBot="1" x14ac:dyDescent="0.3">
      <c r="A110" s="69" t="s">
        <v>115</v>
      </c>
      <c r="B110" s="52">
        <f>SUM(B107:B109)</f>
        <v>402112.81000000006</v>
      </c>
      <c r="C110" s="55"/>
      <c r="D110" s="55"/>
      <c r="E110" s="52">
        <f>SUM(E107:E109)</f>
        <v>0</v>
      </c>
    </row>
    <row r="111" spans="1:15" s="12" customFormat="1" ht="15.75" thickTop="1" x14ac:dyDescent="0.25">
      <c r="A111" s="42"/>
      <c r="B111" s="53"/>
      <c r="C111" s="42"/>
      <c r="D111" s="42"/>
      <c r="L111" s="14"/>
      <c r="O111" s="35"/>
    </row>
    <row r="112" spans="1:15" s="12" customFormat="1" ht="15" x14ac:dyDescent="0.25">
      <c r="A112" s="45" t="s">
        <v>129</v>
      </c>
      <c r="B112" s="43"/>
      <c r="C112" s="42"/>
      <c r="D112" s="42"/>
      <c r="E112" s="22"/>
      <c r="L112" s="14"/>
      <c r="O112" s="35"/>
    </row>
    <row r="113" spans="1:15" s="12" customFormat="1" ht="14.25" customHeight="1" x14ac:dyDescent="0.25">
      <c r="A113" s="89" t="s">
        <v>151</v>
      </c>
      <c r="B113" s="89"/>
      <c r="C113" s="89"/>
      <c r="D113" s="89"/>
      <c r="E113" s="89"/>
      <c r="L113" s="14"/>
      <c r="O113" s="35"/>
    </row>
    <row r="114" spans="1:15" s="12" customFormat="1" ht="33" customHeight="1" x14ac:dyDescent="0.25">
      <c r="A114" s="89"/>
      <c r="B114" s="89"/>
      <c r="C114" s="89"/>
      <c r="D114" s="89"/>
      <c r="E114" s="89"/>
      <c r="L114" s="14"/>
      <c r="O114" s="35"/>
    </row>
    <row r="115" spans="1:15" s="12" customFormat="1" ht="15" x14ac:dyDescent="0.25">
      <c r="A115" s="45" t="s">
        <v>47</v>
      </c>
      <c r="B115" s="48">
        <v>2023</v>
      </c>
      <c r="C115" s="48"/>
      <c r="D115" s="48"/>
      <c r="E115" s="49">
        <v>2022</v>
      </c>
      <c r="L115" s="14"/>
      <c r="O115" s="35"/>
    </row>
    <row r="116" spans="1:15" s="12" customFormat="1" ht="15" x14ac:dyDescent="0.25">
      <c r="A116" s="42" t="s">
        <v>113</v>
      </c>
      <c r="B116" s="70">
        <v>2811817.17</v>
      </c>
      <c r="C116" s="55"/>
      <c r="D116" s="55"/>
      <c r="E116" s="13">
        <v>6769987.2199999997</v>
      </c>
      <c r="L116" s="14"/>
      <c r="O116" s="35"/>
    </row>
    <row r="117" spans="1:15" s="12" customFormat="1" ht="15.75" thickBot="1" x14ac:dyDescent="0.3">
      <c r="A117" s="45" t="s">
        <v>114</v>
      </c>
      <c r="B117" s="52">
        <f>SUM(B116:B116)</f>
        <v>2811817.17</v>
      </c>
      <c r="C117" s="42"/>
      <c r="D117" s="42"/>
      <c r="E117" s="66">
        <f>SUM(E116)</f>
        <v>6769987.2199999997</v>
      </c>
      <c r="L117" s="14"/>
      <c r="O117" s="35"/>
    </row>
    <row r="118" spans="1:15" s="12" customFormat="1" ht="15.75" thickTop="1" x14ac:dyDescent="0.25">
      <c r="A118" s="42"/>
      <c r="B118" s="53"/>
      <c r="C118" s="42"/>
      <c r="D118" s="42"/>
      <c r="E118" s="71"/>
      <c r="L118" s="14"/>
      <c r="O118" s="35"/>
    </row>
    <row r="119" spans="1:15" s="12" customFormat="1" ht="15" x14ac:dyDescent="0.25">
      <c r="A119" s="45" t="s">
        <v>131</v>
      </c>
      <c r="B119" s="43"/>
      <c r="C119" s="42"/>
      <c r="D119" s="42"/>
      <c r="E119" s="22"/>
      <c r="L119" s="14"/>
      <c r="O119" s="35"/>
    </row>
    <row r="120" spans="1:15" s="12" customFormat="1" ht="14.25" customHeight="1" x14ac:dyDescent="0.25">
      <c r="A120" s="89" t="s">
        <v>174</v>
      </c>
      <c r="B120" s="89"/>
      <c r="C120" s="89"/>
      <c r="D120" s="89"/>
      <c r="E120" s="89"/>
      <c r="L120" s="14"/>
      <c r="O120" s="35"/>
    </row>
    <row r="121" spans="1:15" s="12" customFormat="1" ht="33" customHeight="1" x14ac:dyDescent="0.25">
      <c r="A121" s="89"/>
      <c r="B121" s="89"/>
      <c r="C121" s="89"/>
      <c r="D121" s="89"/>
      <c r="E121" s="89"/>
      <c r="L121" s="14"/>
      <c r="O121" s="35"/>
    </row>
    <row r="122" spans="1:15" s="12" customFormat="1" ht="15" x14ac:dyDescent="0.25">
      <c r="A122" s="45" t="s">
        <v>47</v>
      </c>
      <c r="B122" s="48">
        <v>2023</v>
      </c>
      <c r="C122" s="48"/>
      <c r="D122" s="48"/>
      <c r="E122" s="49">
        <v>2022</v>
      </c>
      <c r="L122" s="14"/>
      <c r="O122" s="35"/>
    </row>
    <row r="123" spans="1:15" s="12" customFormat="1" ht="15" x14ac:dyDescent="0.25">
      <c r="A123" s="42" t="s">
        <v>142</v>
      </c>
      <c r="B123" s="70">
        <v>942917.73</v>
      </c>
      <c r="C123" s="55"/>
      <c r="D123" s="55"/>
      <c r="E123" s="13">
        <v>0</v>
      </c>
      <c r="L123" s="14"/>
      <c r="O123" s="35"/>
    </row>
    <row r="124" spans="1:15" s="12" customFormat="1" ht="15" x14ac:dyDescent="0.25">
      <c r="A124" s="42" t="s">
        <v>143</v>
      </c>
      <c r="B124" s="70">
        <v>59000</v>
      </c>
      <c r="C124" s="55"/>
      <c r="D124" s="55"/>
      <c r="E124" s="13">
        <v>0</v>
      </c>
      <c r="L124" s="14"/>
      <c r="O124" s="35"/>
    </row>
    <row r="125" spans="1:15" s="12" customFormat="1" ht="15" x14ac:dyDescent="0.25">
      <c r="A125" s="42" t="s">
        <v>145</v>
      </c>
      <c r="B125" s="70">
        <v>1449070.3</v>
      </c>
      <c r="C125" s="55"/>
      <c r="D125" s="55"/>
      <c r="E125" s="13">
        <v>0</v>
      </c>
      <c r="L125" s="14"/>
      <c r="O125" s="35"/>
    </row>
    <row r="126" spans="1:15" s="12" customFormat="1" ht="15" x14ac:dyDescent="0.25">
      <c r="A126" s="42" t="s">
        <v>171</v>
      </c>
      <c r="B126" s="70">
        <v>399871.28</v>
      </c>
      <c r="C126" s="55"/>
      <c r="D126" s="55"/>
      <c r="E126" s="13">
        <v>0</v>
      </c>
      <c r="L126" s="14"/>
      <c r="O126" s="35"/>
    </row>
    <row r="127" spans="1:15" s="12" customFormat="1" ht="15.75" thickBot="1" x14ac:dyDescent="0.3">
      <c r="A127" s="45" t="s">
        <v>132</v>
      </c>
      <c r="B127" s="52">
        <f>SUM(B123:B126)</f>
        <v>2850859.3100000005</v>
      </c>
      <c r="C127" s="42"/>
      <c r="D127" s="42"/>
      <c r="E127" s="66">
        <f>SUM(E123:E126)</f>
        <v>0</v>
      </c>
      <c r="L127" s="14"/>
      <c r="O127" s="35"/>
    </row>
    <row r="128" spans="1:15" s="12" customFormat="1" ht="15.75" thickTop="1" x14ac:dyDescent="0.25">
      <c r="A128" s="42"/>
      <c r="B128" s="53"/>
      <c r="C128" s="72"/>
      <c r="D128" s="72"/>
      <c r="E128" s="73"/>
      <c r="L128" s="14"/>
      <c r="O128" s="35"/>
    </row>
    <row r="129" spans="1:15" s="12" customFormat="1" ht="15" x14ac:dyDescent="0.25">
      <c r="A129" s="83" t="s">
        <v>59</v>
      </c>
      <c r="B129" s="83"/>
      <c r="C129" s="83"/>
      <c r="D129" s="83"/>
      <c r="E129" s="83"/>
      <c r="L129" s="14"/>
      <c r="O129" s="35"/>
    </row>
    <row r="130" spans="1:15" s="12" customFormat="1" ht="15" x14ac:dyDescent="0.25">
      <c r="A130" s="82" t="s">
        <v>152</v>
      </c>
      <c r="B130" s="82"/>
      <c r="C130" s="82"/>
      <c r="D130" s="82"/>
      <c r="E130" s="82"/>
      <c r="L130" s="14"/>
      <c r="O130" s="35"/>
    </row>
    <row r="131" spans="1:15" s="12" customFormat="1" ht="15" x14ac:dyDescent="0.25">
      <c r="A131" s="42"/>
      <c r="B131" s="43"/>
      <c r="C131" s="42"/>
      <c r="D131" s="42"/>
      <c r="E131" s="22"/>
      <c r="L131" s="14"/>
      <c r="O131" s="35"/>
    </row>
    <row r="132" spans="1:15" s="12" customFormat="1" ht="15" x14ac:dyDescent="0.25">
      <c r="A132" s="42" t="s">
        <v>47</v>
      </c>
      <c r="B132" s="48">
        <v>2023</v>
      </c>
      <c r="C132" s="48"/>
      <c r="D132" s="48"/>
      <c r="E132" s="49">
        <v>2022</v>
      </c>
      <c r="L132" s="14"/>
      <c r="O132" s="35"/>
    </row>
    <row r="133" spans="1:15" s="12" customFormat="1" ht="15" x14ac:dyDescent="0.25">
      <c r="A133" s="42" t="s">
        <v>60</v>
      </c>
      <c r="B133" s="61">
        <v>648856.47</v>
      </c>
      <c r="C133" s="63"/>
      <c r="D133" s="63"/>
      <c r="E133" s="13">
        <v>385227.97</v>
      </c>
      <c r="L133" s="14"/>
      <c r="O133" s="35"/>
    </row>
    <row r="134" spans="1:15" s="12" customFormat="1" ht="15" x14ac:dyDescent="0.25">
      <c r="A134" s="42" t="s">
        <v>61</v>
      </c>
      <c r="B134" s="64">
        <v>260698.79</v>
      </c>
      <c r="C134" s="63"/>
      <c r="D134" s="63"/>
      <c r="E134" s="23">
        <v>318677.09000000003</v>
      </c>
      <c r="L134" s="14"/>
      <c r="O134" s="35"/>
    </row>
    <row r="135" spans="1:15" s="12" customFormat="1" ht="15.75" thickBot="1" x14ac:dyDescent="0.3">
      <c r="A135" s="45" t="s">
        <v>62</v>
      </c>
      <c r="B135" s="65">
        <f>SUM(B133:B134)</f>
        <v>909555.26</v>
      </c>
      <c r="C135" s="74"/>
      <c r="D135" s="74"/>
      <c r="E135" s="66">
        <f>SUM(E133:E134)</f>
        <v>703905.06</v>
      </c>
      <c r="L135" s="14"/>
      <c r="O135" s="35"/>
    </row>
    <row r="136" spans="1:15" s="12" customFormat="1" ht="15.75" thickTop="1" x14ac:dyDescent="0.25">
      <c r="A136" s="42" t="s">
        <v>63</v>
      </c>
      <c r="B136" s="43"/>
      <c r="C136" s="42"/>
      <c r="D136" s="42"/>
      <c r="E136" s="22"/>
      <c r="L136" s="14"/>
      <c r="O136" s="35"/>
    </row>
    <row r="137" spans="1:15" s="12" customFormat="1" ht="15" x14ac:dyDescent="0.25">
      <c r="A137" s="83" t="s">
        <v>64</v>
      </c>
      <c r="B137" s="83"/>
      <c r="C137" s="83"/>
      <c r="D137" s="83"/>
      <c r="E137" s="83"/>
      <c r="L137" s="14"/>
      <c r="O137" s="35"/>
    </row>
    <row r="138" spans="1:15" s="12" customFormat="1" ht="15" x14ac:dyDescent="0.25">
      <c r="A138" s="82" t="s">
        <v>153</v>
      </c>
      <c r="B138" s="82"/>
      <c r="C138" s="82"/>
      <c r="D138" s="82"/>
      <c r="E138" s="82"/>
      <c r="L138" s="14"/>
      <c r="O138" s="35"/>
    </row>
    <row r="139" spans="1:15" s="12" customFormat="1" ht="15" x14ac:dyDescent="0.25">
      <c r="A139" s="45" t="s">
        <v>47</v>
      </c>
      <c r="B139" s="48">
        <v>2023</v>
      </c>
      <c r="C139" s="48"/>
      <c r="D139" s="48"/>
      <c r="E139" s="49">
        <v>2022</v>
      </c>
      <c r="L139" s="14"/>
      <c r="O139" s="35"/>
    </row>
    <row r="140" spans="1:15" s="12" customFormat="1" ht="15" x14ac:dyDescent="0.25">
      <c r="A140" s="42" t="s">
        <v>65</v>
      </c>
      <c r="B140" s="61">
        <v>2054981.69</v>
      </c>
      <c r="C140" s="43"/>
      <c r="D140" s="43"/>
      <c r="E140" s="13">
        <v>2470098.5099999998</v>
      </c>
      <c r="L140" s="14"/>
      <c r="O140" s="35"/>
    </row>
    <row r="141" spans="1:15" s="12" customFormat="1" ht="15" x14ac:dyDescent="0.25">
      <c r="A141" s="42" t="s">
        <v>116</v>
      </c>
      <c r="B141" s="64">
        <v>156480.39000000001</v>
      </c>
      <c r="C141" s="43"/>
      <c r="D141" s="43"/>
      <c r="E141" s="23">
        <v>125714.75</v>
      </c>
      <c r="L141" s="14"/>
      <c r="O141" s="35"/>
    </row>
    <row r="142" spans="1:15" s="12" customFormat="1" ht="15.75" thickBot="1" x14ac:dyDescent="0.3">
      <c r="A142" s="45" t="s">
        <v>66</v>
      </c>
      <c r="B142" s="52">
        <f>SUM(B140:B141)</f>
        <v>2211462.08</v>
      </c>
      <c r="C142" s="53"/>
      <c r="D142" s="53"/>
      <c r="E142" s="54">
        <f>SUM(E140:E141)</f>
        <v>2595813.2599999998</v>
      </c>
      <c r="L142" s="14"/>
      <c r="O142" s="35"/>
    </row>
    <row r="143" spans="1:15" s="12" customFormat="1" ht="15.75" thickTop="1" x14ac:dyDescent="0.25">
      <c r="A143" s="42"/>
      <c r="B143" s="43"/>
      <c r="C143" s="42"/>
      <c r="D143" s="42"/>
      <c r="E143" s="22"/>
      <c r="L143" s="14"/>
      <c r="O143" s="35"/>
    </row>
    <row r="144" spans="1:15" s="12" customFormat="1" ht="15" x14ac:dyDescent="0.25">
      <c r="A144" s="83" t="s">
        <v>67</v>
      </c>
      <c r="B144" s="83"/>
      <c r="C144" s="83"/>
      <c r="D144" s="83"/>
      <c r="E144" s="83"/>
      <c r="L144" s="14"/>
      <c r="O144" s="35"/>
    </row>
    <row r="145" spans="1:15" s="12" customFormat="1" ht="15" x14ac:dyDescent="0.25">
      <c r="A145" s="42" t="s">
        <v>154</v>
      </c>
      <c r="B145" s="43"/>
      <c r="C145" s="42"/>
      <c r="D145" s="42"/>
      <c r="E145" s="22"/>
      <c r="L145" s="14"/>
      <c r="O145" s="35"/>
    </row>
    <row r="146" spans="1:15" s="12" customFormat="1" ht="15" x14ac:dyDescent="0.25">
      <c r="A146" s="42"/>
      <c r="B146" s="43"/>
      <c r="C146" s="42"/>
      <c r="D146" s="42"/>
      <c r="E146" s="22"/>
      <c r="L146" s="14"/>
      <c r="O146" s="35"/>
    </row>
    <row r="147" spans="1:15" s="12" customFormat="1" ht="15" x14ac:dyDescent="0.25">
      <c r="A147" s="45" t="s">
        <v>47</v>
      </c>
      <c r="B147" s="48">
        <v>2023</v>
      </c>
      <c r="C147" s="48"/>
      <c r="D147" s="48"/>
      <c r="E147" s="49">
        <v>2022</v>
      </c>
      <c r="L147" s="14"/>
      <c r="O147" s="35"/>
    </row>
    <row r="148" spans="1:15" s="12" customFormat="1" ht="15" x14ac:dyDescent="0.25">
      <c r="A148" s="42" t="s">
        <v>68</v>
      </c>
      <c r="B148" s="43">
        <v>35297293.880000003</v>
      </c>
      <c r="C148" s="43"/>
      <c r="D148" s="43"/>
      <c r="E148" s="22">
        <v>35297293.880000003</v>
      </c>
      <c r="L148" s="14"/>
      <c r="O148" s="35"/>
    </row>
    <row r="149" spans="1:15" s="12" customFormat="1" ht="15" x14ac:dyDescent="0.25">
      <c r="A149" s="42" t="s">
        <v>69</v>
      </c>
      <c r="B149" s="43">
        <v>87017827.489999995</v>
      </c>
      <c r="C149" s="43"/>
      <c r="D149" s="43"/>
      <c r="E149" s="22">
        <v>87017827.489999995</v>
      </c>
      <c r="L149" s="14"/>
      <c r="O149" s="35"/>
    </row>
    <row r="150" spans="1:15" s="12" customFormat="1" ht="15" x14ac:dyDescent="0.25">
      <c r="A150" s="42" t="s">
        <v>70</v>
      </c>
      <c r="B150" s="43">
        <v>20677371.559999999</v>
      </c>
      <c r="C150" s="43"/>
      <c r="D150" s="43"/>
      <c r="E150" s="22">
        <v>20461275.84</v>
      </c>
      <c r="L150" s="14"/>
      <c r="O150" s="35"/>
    </row>
    <row r="151" spans="1:15" s="12" customFormat="1" ht="15" x14ac:dyDescent="0.25">
      <c r="A151" s="42" t="s">
        <v>71</v>
      </c>
      <c r="B151" s="43">
        <v>4462436.4000000004</v>
      </c>
      <c r="C151" s="43"/>
      <c r="D151" s="43"/>
      <c r="E151" s="22">
        <v>7764883.5</v>
      </c>
      <c r="L151" s="14"/>
      <c r="O151" s="35"/>
    </row>
    <row r="152" spans="1:15" s="12" customFormat="1" ht="15" x14ac:dyDescent="0.25">
      <c r="A152" s="42" t="s">
        <v>124</v>
      </c>
      <c r="B152" s="43">
        <v>227283.39</v>
      </c>
      <c r="C152" s="43"/>
      <c r="D152" s="43"/>
      <c r="E152" s="22">
        <v>0</v>
      </c>
      <c r="L152" s="14"/>
      <c r="O152" s="35"/>
    </row>
    <row r="153" spans="1:15" s="12" customFormat="1" ht="15" x14ac:dyDescent="0.25">
      <c r="A153" s="42" t="s">
        <v>72</v>
      </c>
      <c r="B153" s="43">
        <v>26381136.989999998</v>
      </c>
      <c r="C153" s="43"/>
      <c r="D153" s="43"/>
      <c r="E153" s="22">
        <v>12841223.289999999</v>
      </c>
      <c r="L153" s="14"/>
      <c r="O153" s="35"/>
    </row>
    <row r="154" spans="1:15" s="12" customFormat="1" ht="15" x14ac:dyDescent="0.25">
      <c r="A154" s="42" t="s">
        <v>73</v>
      </c>
      <c r="B154" s="43">
        <v>447571.36</v>
      </c>
      <c r="C154" s="43"/>
      <c r="D154" s="43"/>
      <c r="E154" s="22">
        <v>388571.36</v>
      </c>
      <c r="L154" s="14"/>
      <c r="O154" s="35"/>
    </row>
    <row r="155" spans="1:15" s="12" customFormat="1" ht="15" x14ac:dyDescent="0.25">
      <c r="A155" s="42" t="s">
        <v>74</v>
      </c>
      <c r="B155" s="43">
        <v>4473488.18</v>
      </c>
      <c r="C155" s="43"/>
      <c r="D155" s="43"/>
      <c r="E155" s="22">
        <v>4182679.03</v>
      </c>
      <c r="L155" s="14"/>
      <c r="O155" s="35"/>
    </row>
    <row r="156" spans="1:15" s="12" customFormat="1" ht="15" x14ac:dyDescent="0.25">
      <c r="A156" s="42" t="s">
        <v>75</v>
      </c>
      <c r="B156" s="43">
        <v>5701660.46</v>
      </c>
      <c r="C156" s="43"/>
      <c r="D156" s="43"/>
      <c r="E156" s="22">
        <v>5417358.46</v>
      </c>
      <c r="L156" s="14"/>
      <c r="O156" s="35"/>
    </row>
    <row r="157" spans="1:15" s="12" customFormat="1" ht="15" x14ac:dyDescent="0.25">
      <c r="A157" s="42" t="s">
        <v>137</v>
      </c>
      <c r="B157" s="43">
        <v>266787.71999999997</v>
      </c>
      <c r="C157" s="43"/>
      <c r="D157" s="43"/>
      <c r="E157" s="22">
        <v>0</v>
      </c>
      <c r="L157" s="14"/>
      <c r="O157" s="35"/>
    </row>
    <row r="158" spans="1:15" s="12" customFormat="1" ht="15" x14ac:dyDescent="0.25">
      <c r="A158" s="42" t="s">
        <v>138</v>
      </c>
      <c r="B158" s="43">
        <v>100872.3</v>
      </c>
      <c r="C158" s="43"/>
      <c r="D158" s="43"/>
      <c r="E158" s="22">
        <v>0</v>
      </c>
      <c r="L158" s="14"/>
      <c r="O158" s="35"/>
    </row>
    <row r="159" spans="1:15" s="12" customFormat="1" ht="15" x14ac:dyDescent="0.25">
      <c r="A159" s="42" t="s">
        <v>139</v>
      </c>
      <c r="B159" s="43">
        <v>2755956.69</v>
      </c>
      <c r="C159" s="43"/>
      <c r="D159" s="43"/>
      <c r="E159" s="22">
        <v>0</v>
      </c>
      <c r="L159" s="14"/>
      <c r="O159" s="35"/>
    </row>
    <row r="160" spans="1:15" s="12" customFormat="1" ht="15" x14ac:dyDescent="0.25">
      <c r="A160" s="42" t="s">
        <v>140</v>
      </c>
      <c r="B160" s="43">
        <v>8142</v>
      </c>
      <c r="C160" s="43"/>
      <c r="D160" s="43"/>
      <c r="E160" s="22">
        <v>0</v>
      </c>
      <c r="L160" s="14"/>
      <c r="O160" s="35"/>
    </row>
    <row r="161" spans="1:15" s="12" customFormat="1" ht="14.25" customHeight="1" x14ac:dyDescent="0.25">
      <c r="A161" s="42" t="s">
        <v>76</v>
      </c>
      <c r="B161" s="43">
        <v>154576.57999999999</v>
      </c>
      <c r="C161" s="43"/>
      <c r="D161" s="43"/>
      <c r="E161" s="22">
        <v>203726.58</v>
      </c>
      <c r="L161" s="14"/>
      <c r="O161" s="35"/>
    </row>
    <row r="162" spans="1:15" s="12" customFormat="1" ht="15" x14ac:dyDescent="0.25">
      <c r="A162" s="42" t="s">
        <v>77</v>
      </c>
      <c r="B162" s="43">
        <v>509120.28</v>
      </c>
      <c r="C162" s="43"/>
      <c r="D162" s="43"/>
      <c r="E162" s="22">
        <v>613603.94999999995</v>
      </c>
      <c r="L162" s="14"/>
      <c r="O162" s="35"/>
    </row>
    <row r="163" spans="1:15" s="12" customFormat="1" ht="15" x14ac:dyDescent="0.25">
      <c r="A163" s="42" t="s">
        <v>78</v>
      </c>
      <c r="B163" s="43">
        <v>275199.59999999998</v>
      </c>
      <c r="C163" s="43"/>
      <c r="D163" s="43"/>
      <c r="E163" s="22">
        <v>81089.600000000006</v>
      </c>
      <c r="L163" s="14"/>
      <c r="O163" s="35"/>
    </row>
    <row r="164" spans="1:15" s="12" customFormat="1" ht="15" x14ac:dyDescent="0.25">
      <c r="A164" s="42" t="s">
        <v>79</v>
      </c>
      <c r="B164" s="50">
        <v>2618721.61</v>
      </c>
      <c r="C164" s="43"/>
      <c r="D164" s="43"/>
      <c r="E164" s="51">
        <v>2618721.61</v>
      </c>
      <c r="L164" s="14"/>
      <c r="O164" s="35"/>
    </row>
    <row r="165" spans="1:15" s="12" customFormat="1" ht="15" x14ac:dyDescent="0.25">
      <c r="A165" s="45" t="s">
        <v>80</v>
      </c>
      <c r="B165" s="53">
        <f>SUM(B148:B164)</f>
        <v>191375446.49000007</v>
      </c>
      <c r="C165" s="53"/>
      <c r="D165" s="53"/>
      <c r="E165" s="73">
        <f>SUM(E148:E164)</f>
        <v>176888254.59000003</v>
      </c>
      <c r="L165" s="14"/>
      <c r="O165" s="35"/>
    </row>
    <row r="166" spans="1:15" s="12" customFormat="1" ht="15" x14ac:dyDescent="0.25">
      <c r="A166" s="42" t="s">
        <v>81</v>
      </c>
      <c r="B166" s="75">
        <v>-74601163.700000003</v>
      </c>
      <c r="C166" s="43"/>
      <c r="D166" s="43"/>
      <c r="E166" s="75">
        <v>-74587098.519999996</v>
      </c>
      <c r="L166" s="14"/>
      <c r="O166" s="35"/>
    </row>
    <row r="167" spans="1:15" s="12" customFormat="1" ht="15.75" thickBot="1" x14ac:dyDescent="0.3">
      <c r="A167" s="45" t="s">
        <v>82</v>
      </c>
      <c r="B167" s="52">
        <f>+B165+B166</f>
        <v>116774282.79000007</v>
      </c>
      <c r="C167" s="53"/>
      <c r="D167" s="53"/>
      <c r="E167" s="54">
        <f>SUM(E165:E166)</f>
        <v>102301156.07000004</v>
      </c>
      <c r="L167" s="14"/>
      <c r="O167" s="35"/>
    </row>
    <row r="168" spans="1:15" s="12" customFormat="1" ht="15.75" thickTop="1" x14ac:dyDescent="0.25">
      <c r="A168" s="42"/>
      <c r="B168" s="43"/>
      <c r="C168" s="42"/>
      <c r="D168" s="42"/>
      <c r="E168" s="22"/>
      <c r="L168" s="14"/>
      <c r="O168" s="35"/>
    </row>
    <row r="169" spans="1:15" s="12" customFormat="1" ht="15" x14ac:dyDescent="0.25">
      <c r="A169" s="83" t="s">
        <v>83</v>
      </c>
      <c r="B169" s="83"/>
      <c r="C169" s="83"/>
      <c r="D169" s="83"/>
      <c r="E169" s="83"/>
      <c r="L169" s="14"/>
      <c r="O169" s="35"/>
    </row>
    <row r="170" spans="1:15" s="12" customFormat="1" ht="15" x14ac:dyDescent="0.25">
      <c r="A170" s="46"/>
      <c r="B170" s="76"/>
      <c r="C170" s="46"/>
      <c r="D170" s="46"/>
      <c r="E170" s="77"/>
      <c r="L170" s="14"/>
      <c r="O170" s="35"/>
    </row>
    <row r="171" spans="1:15" s="12" customFormat="1" ht="15" x14ac:dyDescent="0.25">
      <c r="A171" s="82" t="s">
        <v>155</v>
      </c>
      <c r="B171" s="82"/>
      <c r="C171" s="82"/>
      <c r="D171" s="82"/>
      <c r="E171" s="82"/>
      <c r="L171" s="14"/>
      <c r="O171" s="35"/>
    </row>
    <row r="172" spans="1:15" s="12" customFormat="1" ht="15" x14ac:dyDescent="0.25">
      <c r="A172" s="45" t="s">
        <v>47</v>
      </c>
      <c r="B172" s="48">
        <v>2023</v>
      </c>
      <c r="C172" s="48"/>
      <c r="D172" s="48"/>
      <c r="E172" s="49">
        <v>2022</v>
      </c>
      <c r="L172" s="14"/>
      <c r="O172" s="35"/>
    </row>
    <row r="173" spans="1:15" s="12" customFormat="1" ht="15" x14ac:dyDescent="0.25">
      <c r="A173" s="42" t="s">
        <v>84</v>
      </c>
      <c r="B173" s="43">
        <v>9740252.3000000007</v>
      </c>
      <c r="C173" s="43"/>
      <c r="D173" s="43"/>
      <c r="E173" s="22">
        <v>9740252.3000000007</v>
      </c>
      <c r="L173" s="14"/>
      <c r="O173" s="35"/>
    </row>
    <row r="174" spans="1:15" s="12" customFormat="1" ht="15" x14ac:dyDescent="0.25">
      <c r="A174" s="42" t="s">
        <v>85</v>
      </c>
      <c r="B174" s="50">
        <v>2282708.7599999998</v>
      </c>
      <c r="C174" s="43"/>
      <c r="D174" s="43"/>
      <c r="E174" s="51">
        <v>39233391.789999999</v>
      </c>
      <c r="L174" s="14"/>
      <c r="O174" s="35"/>
    </row>
    <row r="175" spans="1:15" s="12" customFormat="1" ht="15" x14ac:dyDescent="0.25">
      <c r="A175" s="42" t="s">
        <v>86</v>
      </c>
      <c r="B175" s="53">
        <f>SUM(B173:B174)</f>
        <v>12022961.060000001</v>
      </c>
      <c r="C175" s="53"/>
      <c r="D175" s="53"/>
      <c r="E175" s="73">
        <f>SUM(E173:E174)</f>
        <v>48973644.090000004</v>
      </c>
      <c r="L175" s="14"/>
      <c r="O175" s="35"/>
    </row>
    <row r="176" spans="1:15" s="12" customFormat="1" ht="15" x14ac:dyDescent="0.25">
      <c r="A176" s="42" t="s">
        <v>87</v>
      </c>
      <c r="B176" s="75">
        <v>-9740252.3000000007</v>
      </c>
      <c r="C176" s="43"/>
      <c r="D176" s="43"/>
      <c r="E176" s="75">
        <v>-9740252.3000000007</v>
      </c>
      <c r="L176" s="14"/>
      <c r="O176" s="35"/>
    </row>
    <row r="177" spans="1:15" s="12" customFormat="1" ht="15.75" thickBot="1" x14ac:dyDescent="0.3">
      <c r="A177" s="42" t="s">
        <v>82</v>
      </c>
      <c r="B177" s="52">
        <f>SUM(B175:B176)</f>
        <v>2282708.7599999998</v>
      </c>
      <c r="C177" s="53"/>
      <c r="D177" s="53"/>
      <c r="E177" s="54">
        <f>SUM(E175:E176)</f>
        <v>39233391.790000007</v>
      </c>
      <c r="L177" s="14"/>
      <c r="O177" s="35"/>
    </row>
    <row r="178" spans="1:15" s="12" customFormat="1" ht="15.75" thickTop="1" x14ac:dyDescent="0.25">
      <c r="A178" s="42"/>
      <c r="B178" s="43"/>
      <c r="C178" s="42"/>
      <c r="D178" s="42"/>
      <c r="E178" s="22"/>
      <c r="L178" s="14"/>
      <c r="O178" s="35"/>
    </row>
    <row r="179" spans="1:15" s="12" customFormat="1" ht="15" x14ac:dyDescent="0.25">
      <c r="A179" s="83" t="s">
        <v>88</v>
      </c>
      <c r="B179" s="83"/>
      <c r="C179" s="83"/>
      <c r="D179" s="83"/>
      <c r="E179" s="83"/>
      <c r="L179" s="14"/>
      <c r="O179" s="35"/>
    </row>
    <row r="180" spans="1:15" s="12" customFormat="1" ht="15" x14ac:dyDescent="0.25">
      <c r="A180" s="82" t="s">
        <v>156</v>
      </c>
      <c r="B180" s="82"/>
      <c r="C180" s="82"/>
      <c r="D180" s="82"/>
      <c r="E180" s="82"/>
      <c r="L180" s="14"/>
      <c r="O180" s="35"/>
    </row>
    <row r="181" spans="1:15" s="12" customFormat="1" ht="15" x14ac:dyDescent="0.25">
      <c r="A181" s="42"/>
      <c r="B181" s="43"/>
      <c r="C181" s="42"/>
      <c r="D181" s="42"/>
      <c r="E181" s="22"/>
      <c r="L181" s="14"/>
      <c r="O181" s="35"/>
    </row>
    <row r="182" spans="1:15" s="12" customFormat="1" ht="15" x14ac:dyDescent="0.25">
      <c r="A182" s="45" t="s">
        <v>47</v>
      </c>
      <c r="B182" s="48">
        <v>2023</v>
      </c>
      <c r="C182" s="48"/>
      <c r="D182" s="48"/>
      <c r="E182" s="49">
        <v>2022</v>
      </c>
      <c r="L182" s="14"/>
      <c r="O182" s="35"/>
    </row>
    <row r="183" spans="1:15" s="12" customFormat="1" ht="15" x14ac:dyDescent="0.25">
      <c r="A183" s="42" t="s">
        <v>89</v>
      </c>
      <c r="B183" s="43">
        <v>22788828.52</v>
      </c>
      <c r="C183" s="43"/>
      <c r="D183" s="43"/>
      <c r="E183" s="22">
        <v>10004814.199999999</v>
      </c>
      <c r="L183" s="14"/>
      <c r="O183" s="35"/>
    </row>
    <row r="184" spans="1:15" s="12" customFormat="1" ht="15" x14ac:dyDescent="0.25">
      <c r="A184" s="42" t="s">
        <v>90</v>
      </c>
      <c r="B184" s="50">
        <v>2567592.9700000002</v>
      </c>
      <c r="C184" s="43"/>
      <c r="D184" s="43"/>
      <c r="E184" s="51">
        <v>2637592.9700000002</v>
      </c>
      <c r="L184" s="14"/>
      <c r="O184" s="35"/>
    </row>
    <row r="185" spans="1:15" s="12" customFormat="1" ht="15.75" thickBot="1" x14ac:dyDescent="0.3">
      <c r="A185" s="45" t="s">
        <v>91</v>
      </c>
      <c r="B185" s="52">
        <f>SUM(B183:B184)</f>
        <v>25356421.489999998</v>
      </c>
      <c r="C185" s="53"/>
      <c r="D185" s="53"/>
      <c r="E185" s="54">
        <f>SUM(E183:E184)</f>
        <v>12642407.17</v>
      </c>
      <c r="L185" s="14"/>
      <c r="O185" s="35"/>
    </row>
    <row r="186" spans="1:15" s="12" customFormat="1" ht="15.75" thickTop="1" x14ac:dyDescent="0.25">
      <c r="A186" s="42"/>
      <c r="B186" s="43"/>
      <c r="C186" s="42"/>
      <c r="D186" s="42"/>
      <c r="E186" s="22"/>
      <c r="L186" s="14"/>
      <c r="O186" s="35"/>
    </row>
    <row r="187" spans="1:15" s="12" customFormat="1" ht="15" x14ac:dyDescent="0.25">
      <c r="A187" s="42"/>
      <c r="B187" s="43"/>
      <c r="C187" s="42"/>
      <c r="D187" s="42"/>
      <c r="E187" s="22"/>
      <c r="L187" s="14"/>
      <c r="O187" s="35"/>
    </row>
    <row r="188" spans="1:15" s="12" customFormat="1" ht="15" x14ac:dyDescent="0.25">
      <c r="A188" s="45" t="s">
        <v>92</v>
      </c>
      <c r="B188" s="43"/>
      <c r="C188" s="42"/>
      <c r="D188" s="42"/>
      <c r="E188" s="22"/>
      <c r="L188" s="14"/>
      <c r="O188" s="35"/>
    </row>
    <row r="189" spans="1:15" s="12" customFormat="1" ht="15" x14ac:dyDescent="0.25">
      <c r="A189" s="83" t="s">
        <v>93</v>
      </c>
      <c r="B189" s="83"/>
      <c r="C189" s="83"/>
      <c r="D189" s="83"/>
      <c r="E189" s="83"/>
      <c r="L189" s="14"/>
      <c r="O189" s="35"/>
    </row>
    <row r="190" spans="1:15" s="12" customFormat="1" ht="15" x14ac:dyDescent="0.25">
      <c r="A190" s="82" t="s">
        <v>157</v>
      </c>
      <c r="B190" s="82"/>
      <c r="C190" s="82"/>
      <c r="D190" s="82"/>
      <c r="E190" s="82"/>
      <c r="L190" s="14"/>
      <c r="O190" s="35"/>
    </row>
    <row r="191" spans="1:15" s="12" customFormat="1" ht="15" x14ac:dyDescent="0.25">
      <c r="A191" s="42"/>
      <c r="B191" s="43"/>
      <c r="C191" s="42"/>
      <c r="D191" s="42"/>
      <c r="E191" s="22"/>
      <c r="L191" s="14"/>
      <c r="O191" s="35"/>
    </row>
    <row r="192" spans="1:15" s="12" customFormat="1" ht="15" x14ac:dyDescent="0.25">
      <c r="A192" s="46" t="s">
        <v>47</v>
      </c>
      <c r="B192" s="48">
        <v>2023</v>
      </c>
      <c r="C192" s="48" t="s">
        <v>94</v>
      </c>
      <c r="D192" s="48"/>
      <c r="E192" s="49">
        <v>2022</v>
      </c>
      <c r="L192" s="14"/>
      <c r="O192" s="35"/>
    </row>
    <row r="193" spans="1:15" s="12" customFormat="1" ht="15" x14ac:dyDescent="0.25">
      <c r="A193" s="42" t="s">
        <v>172</v>
      </c>
      <c r="B193" s="43">
        <v>0</v>
      </c>
      <c r="C193" s="48"/>
      <c r="D193" s="48"/>
      <c r="E193" s="22">
        <v>6178.27</v>
      </c>
      <c r="L193" s="14"/>
      <c r="O193" s="35"/>
    </row>
    <row r="194" spans="1:15" s="12" customFormat="1" ht="15" x14ac:dyDescent="0.25">
      <c r="A194" s="42" t="s">
        <v>173</v>
      </c>
      <c r="B194" s="43">
        <v>0</v>
      </c>
      <c r="C194" s="48"/>
      <c r="D194" s="48"/>
      <c r="E194" s="22">
        <v>12610.5</v>
      </c>
      <c r="L194" s="14"/>
      <c r="O194" s="35"/>
    </row>
    <row r="195" spans="1:15" s="12" customFormat="1" ht="15" x14ac:dyDescent="0.25">
      <c r="A195" s="42" t="s">
        <v>95</v>
      </c>
      <c r="B195" s="43">
        <v>163098</v>
      </c>
      <c r="C195" s="43"/>
      <c r="D195" s="43"/>
      <c r="E195" s="22">
        <v>64732.4</v>
      </c>
      <c r="L195" s="14"/>
      <c r="O195" s="35"/>
    </row>
    <row r="196" spans="1:15" s="12" customFormat="1" ht="15" x14ac:dyDescent="0.25">
      <c r="A196" s="42" t="s">
        <v>96</v>
      </c>
      <c r="B196" s="43">
        <v>1294288.05</v>
      </c>
      <c r="C196" s="43"/>
      <c r="D196" s="43"/>
      <c r="E196" s="22">
        <v>150147.38</v>
      </c>
      <c r="L196" s="14"/>
      <c r="O196" s="35"/>
    </row>
    <row r="197" spans="1:15" s="12" customFormat="1" ht="15" x14ac:dyDescent="0.25">
      <c r="A197" s="42" t="s">
        <v>97</v>
      </c>
      <c r="B197" s="43">
        <v>3362203.84</v>
      </c>
      <c r="C197" s="43"/>
      <c r="D197" s="43"/>
      <c r="E197" s="22">
        <v>3170881.82</v>
      </c>
      <c r="L197" s="14"/>
      <c r="O197" s="35"/>
    </row>
    <row r="198" spans="1:15" s="12" customFormat="1" ht="15" x14ac:dyDescent="0.25">
      <c r="A198" s="42" t="s">
        <v>98</v>
      </c>
      <c r="B198" s="43">
        <v>120653.93</v>
      </c>
      <c r="C198" s="43"/>
      <c r="D198" s="43"/>
      <c r="E198" s="22">
        <v>94896.59</v>
      </c>
      <c r="L198" s="14"/>
      <c r="O198" s="35"/>
    </row>
    <row r="199" spans="1:15" s="12" customFormat="1" ht="15" x14ac:dyDescent="0.25">
      <c r="A199" s="42" t="s">
        <v>99</v>
      </c>
      <c r="B199" s="43">
        <v>176702.7</v>
      </c>
      <c r="C199" s="43"/>
      <c r="D199" s="43"/>
      <c r="E199" s="22">
        <v>0</v>
      </c>
      <c r="L199" s="14"/>
      <c r="O199" s="35"/>
    </row>
    <row r="200" spans="1:15" s="12" customFormat="1" ht="15.75" thickBot="1" x14ac:dyDescent="0.3">
      <c r="A200" s="45" t="s">
        <v>100</v>
      </c>
      <c r="B200" s="54">
        <f>SUM(B195:B199)</f>
        <v>5116946.5199999996</v>
      </c>
      <c r="C200" s="53"/>
      <c r="D200" s="53"/>
      <c r="E200" s="54">
        <f>SUM(E193:E199)</f>
        <v>3499446.9599999995</v>
      </c>
      <c r="L200" s="14"/>
      <c r="O200" s="35"/>
    </row>
    <row r="201" spans="1:15" s="12" customFormat="1" ht="15.75" thickTop="1" x14ac:dyDescent="0.25">
      <c r="A201" s="42"/>
      <c r="B201" s="53"/>
      <c r="C201" s="53"/>
      <c r="D201" s="53"/>
      <c r="E201" s="73"/>
      <c r="L201" s="14"/>
      <c r="O201" s="35"/>
    </row>
    <row r="202" spans="1:15" s="12" customFormat="1" ht="15" x14ac:dyDescent="0.25">
      <c r="A202" s="83" t="s">
        <v>101</v>
      </c>
      <c r="B202" s="83"/>
      <c r="C202" s="83"/>
      <c r="D202" s="83"/>
      <c r="E202" s="83"/>
      <c r="L202" s="14"/>
      <c r="O202" s="35"/>
    </row>
    <row r="203" spans="1:15" s="12" customFormat="1" ht="15" x14ac:dyDescent="0.25">
      <c r="A203" s="82" t="s">
        <v>158</v>
      </c>
      <c r="B203" s="82"/>
      <c r="C203" s="82"/>
      <c r="D203" s="82"/>
      <c r="E203" s="82"/>
      <c r="L203" s="14"/>
      <c r="O203" s="35"/>
    </row>
    <row r="204" spans="1:15" s="12" customFormat="1" ht="15" x14ac:dyDescent="0.25">
      <c r="A204" s="62"/>
      <c r="B204" s="62"/>
      <c r="C204" s="62"/>
      <c r="D204" s="62"/>
      <c r="E204" s="78"/>
      <c r="L204" s="14"/>
      <c r="O204" s="35"/>
    </row>
    <row r="205" spans="1:15" s="12" customFormat="1" ht="15" x14ac:dyDescent="0.25">
      <c r="A205" s="45" t="s">
        <v>47</v>
      </c>
      <c r="B205" s="48">
        <v>2023</v>
      </c>
      <c r="C205" s="48" t="s">
        <v>94</v>
      </c>
      <c r="D205" s="48"/>
      <c r="E205" s="49">
        <v>2022</v>
      </c>
      <c r="L205" s="14"/>
      <c r="O205" s="35"/>
    </row>
    <row r="206" spans="1:15" s="12" customFormat="1" ht="15" x14ac:dyDescent="0.25">
      <c r="A206" s="42" t="s">
        <v>144</v>
      </c>
      <c r="B206" s="70">
        <v>10467603.460000001</v>
      </c>
      <c r="C206" s="48"/>
      <c r="D206" s="48"/>
      <c r="E206" s="15">
        <v>61210.31</v>
      </c>
      <c r="L206" s="14"/>
      <c r="O206" s="35"/>
    </row>
    <row r="207" spans="1:15" s="12" customFormat="1" ht="15" x14ac:dyDescent="0.25">
      <c r="A207" s="42" t="s">
        <v>126</v>
      </c>
      <c r="B207" s="70">
        <v>7005245.0499999998</v>
      </c>
      <c r="C207" s="70"/>
      <c r="D207" s="70"/>
      <c r="E207" s="15">
        <v>945707.12</v>
      </c>
      <c r="L207" s="14"/>
      <c r="O207" s="35"/>
    </row>
    <row r="208" spans="1:15" s="12" customFormat="1" ht="15" x14ac:dyDescent="0.25">
      <c r="A208" s="42" t="s">
        <v>125</v>
      </c>
      <c r="B208" s="70">
        <v>2551425.64</v>
      </c>
      <c r="C208" s="70"/>
      <c r="D208" s="70"/>
      <c r="E208" s="15">
        <v>0</v>
      </c>
      <c r="L208" s="14"/>
      <c r="O208" s="35"/>
    </row>
    <row r="209" spans="1:15" s="12" customFormat="1" ht="15.75" thickBot="1" x14ac:dyDescent="0.3">
      <c r="A209" s="45" t="s">
        <v>102</v>
      </c>
      <c r="B209" s="52">
        <f>SUM(B206:B208)</f>
        <v>20024274.150000002</v>
      </c>
      <c r="C209" s="53"/>
      <c r="D209" s="53"/>
      <c r="E209" s="54">
        <f>SUM(E206:E207)</f>
        <v>1006917.4299999999</v>
      </c>
      <c r="L209" s="14"/>
      <c r="O209" s="35"/>
    </row>
    <row r="210" spans="1:15" s="12" customFormat="1" ht="15.75" thickTop="1" x14ac:dyDescent="0.25">
      <c r="A210" s="42"/>
      <c r="B210" s="43"/>
      <c r="C210" s="42"/>
      <c r="D210" s="42"/>
      <c r="E210" s="22"/>
      <c r="L210" s="14"/>
      <c r="O210" s="35"/>
    </row>
    <row r="211" spans="1:15" s="12" customFormat="1" ht="15" x14ac:dyDescent="0.25">
      <c r="A211" s="83" t="s">
        <v>103</v>
      </c>
      <c r="B211" s="83"/>
      <c r="C211" s="83"/>
      <c r="D211" s="83"/>
      <c r="E211" s="83"/>
      <c r="L211" s="14"/>
      <c r="O211" s="35"/>
    </row>
    <row r="212" spans="1:15" s="12" customFormat="1" ht="15" x14ac:dyDescent="0.25">
      <c r="A212" s="82" t="s">
        <v>159</v>
      </c>
      <c r="B212" s="82"/>
      <c r="C212" s="82"/>
      <c r="D212" s="82"/>
      <c r="E212" s="82"/>
      <c r="L212" s="14"/>
      <c r="O212" s="35"/>
    </row>
    <row r="213" spans="1:15" s="12" customFormat="1" ht="15" x14ac:dyDescent="0.25">
      <c r="A213" s="62"/>
      <c r="B213" s="62"/>
      <c r="C213" s="62"/>
      <c r="D213" s="62"/>
      <c r="E213" s="62"/>
      <c r="L213" s="14"/>
      <c r="O213" s="35"/>
    </row>
    <row r="214" spans="1:15" s="12" customFormat="1" ht="15" x14ac:dyDescent="0.25">
      <c r="A214" s="45" t="s">
        <v>47</v>
      </c>
      <c r="B214" s="48">
        <v>2023</v>
      </c>
      <c r="C214" s="48" t="s">
        <v>94</v>
      </c>
      <c r="D214" s="48"/>
      <c r="E214" s="49">
        <v>2022</v>
      </c>
      <c r="L214" s="14"/>
      <c r="O214" s="35"/>
    </row>
    <row r="215" spans="1:15" s="12" customFormat="1" ht="15" x14ac:dyDescent="0.25">
      <c r="A215" s="42" t="s">
        <v>117</v>
      </c>
      <c r="B215" s="70">
        <v>15054161.35</v>
      </c>
      <c r="C215" s="48"/>
      <c r="D215" s="48"/>
      <c r="E215" s="15">
        <v>13647456</v>
      </c>
      <c r="L215" s="14"/>
      <c r="O215" s="35"/>
    </row>
    <row r="216" spans="1:15" s="12" customFormat="1" ht="15" x14ac:dyDescent="0.25">
      <c r="A216" s="42" t="s">
        <v>118</v>
      </c>
      <c r="B216" s="70">
        <v>29355997.75</v>
      </c>
      <c r="C216" s="48"/>
      <c r="D216" s="48"/>
      <c r="E216" s="15">
        <v>27190923.699999999</v>
      </c>
      <c r="L216" s="14"/>
      <c r="O216" s="35"/>
    </row>
    <row r="217" spans="1:15" s="12" customFormat="1" ht="15" x14ac:dyDescent="0.25">
      <c r="A217" s="42" t="s">
        <v>104</v>
      </c>
      <c r="B217" s="70">
        <v>1864937.48</v>
      </c>
      <c r="C217" s="48"/>
      <c r="D217" s="48"/>
      <c r="E217" s="15">
        <v>0</v>
      </c>
      <c r="L217" s="14"/>
      <c r="O217" s="35"/>
    </row>
    <row r="218" spans="1:15" s="12" customFormat="1" ht="15" x14ac:dyDescent="0.25">
      <c r="A218" s="42" t="s">
        <v>105</v>
      </c>
      <c r="B218" s="70">
        <v>792411</v>
      </c>
      <c r="C218" s="48"/>
      <c r="D218" s="48"/>
      <c r="E218" s="15">
        <v>835681</v>
      </c>
      <c r="L218" s="14"/>
      <c r="O218" s="35"/>
    </row>
    <row r="219" spans="1:15" s="12" customFormat="1" ht="15.75" thickBot="1" x14ac:dyDescent="0.3">
      <c r="A219" s="45" t="s">
        <v>106</v>
      </c>
      <c r="B219" s="52">
        <f>SUM(B215:B218)</f>
        <v>47067507.579999998</v>
      </c>
      <c r="C219" s="53"/>
      <c r="D219" s="53"/>
      <c r="E219" s="54">
        <f>SUM(E215:E218)</f>
        <v>41674060.700000003</v>
      </c>
      <c r="L219" s="14"/>
      <c r="O219" s="35"/>
    </row>
    <row r="220" spans="1:15" s="12" customFormat="1" ht="15.75" thickTop="1" x14ac:dyDescent="0.25">
      <c r="A220" s="42"/>
      <c r="B220" s="43"/>
      <c r="C220" s="42"/>
      <c r="D220" s="42"/>
      <c r="E220" s="22"/>
      <c r="L220" s="14"/>
      <c r="O220" s="35"/>
    </row>
    <row r="221" spans="1:15" s="12" customFormat="1" ht="15" x14ac:dyDescent="0.25">
      <c r="A221" s="42"/>
      <c r="B221" s="43"/>
      <c r="C221" s="42"/>
      <c r="D221" s="42"/>
      <c r="E221" s="22"/>
      <c r="L221" s="14"/>
      <c r="O221" s="35"/>
    </row>
    <row r="222" spans="1:15" s="12" customFormat="1" ht="15" x14ac:dyDescent="0.25">
      <c r="A222" s="45" t="s">
        <v>107</v>
      </c>
      <c r="B222" s="43"/>
      <c r="C222" s="42"/>
      <c r="D222" s="42"/>
      <c r="E222" s="22"/>
      <c r="L222" s="14"/>
      <c r="O222" s="35"/>
    </row>
    <row r="223" spans="1:15" s="12" customFormat="1" ht="15" x14ac:dyDescent="0.25">
      <c r="A223" s="45"/>
      <c r="B223" s="43"/>
      <c r="C223" s="42"/>
      <c r="D223" s="42"/>
      <c r="E223" s="22"/>
      <c r="L223" s="14"/>
      <c r="O223" s="35"/>
    </row>
    <row r="224" spans="1:15" s="12" customFormat="1" ht="15" x14ac:dyDescent="0.25">
      <c r="A224" s="83" t="s">
        <v>108</v>
      </c>
      <c r="B224" s="83"/>
      <c r="C224" s="83"/>
      <c r="D224" s="83"/>
      <c r="E224" s="83"/>
      <c r="L224" s="14"/>
      <c r="O224" s="35"/>
    </row>
    <row r="225" spans="1:15" s="12" customFormat="1" ht="15" x14ac:dyDescent="0.25">
      <c r="A225" s="46"/>
      <c r="B225" s="76"/>
      <c r="C225" s="46"/>
      <c r="D225" s="46"/>
      <c r="E225" s="77"/>
      <c r="L225" s="14"/>
      <c r="O225" s="35"/>
    </row>
    <row r="226" spans="1:15" s="12" customFormat="1" ht="15" x14ac:dyDescent="0.25">
      <c r="A226" s="82" t="s">
        <v>160</v>
      </c>
      <c r="B226" s="82"/>
      <c r="C226" s="82"/>
      <c r="D226" s="82"/>
      <c r="E226" s="82"/>
      <c r="L226" s="14"/>
      <c r="O226" s="35"/>
    </row>
    <row r="227" spans="1:15" s="12" customFormat="1" ht="15" x14ac:dyDescent="0.25">
      <c r="A227" s="62"/>
      <c r="B227" s="62"/>
      <c r="C227" s="62"/>
      <c r="D227" s="62"/>
      <c r="E227" s="78"/>
      <c r="L227" s="14"/>
      <c r="O227" s="35"/>
    </row>
    <row r="228" spans="1:15" s="12" customFormat="1" ht="15" x14ac:dyDescent="0.25">
      <c r="A228" s="45" t="s">
        <v>107</v>
      </c>
      <c r="B228" s="43"/>
      <c r="C228" s="42"/>
      <c r="D228" s="42"/>
      <c r="E228" s="22"/>
      <c r="L228" s="14"/>
      <c r="O228" s="35"/>
    </row>
    <row r="229" spans="1:15" s="12" customFormat="1" ht="15" x14ac:dyDescent="0.25">
      <c r="A229" s="45" t="s">
        <v>109</v>
      </c>
      <c r="B229" s="48">
        <v>2023</v>
      </c>
      <c r="C229" s="48"/>
      <c r="D229" s="48"/>
      <c r="E229" s="49">
        <v>2022</v>
      </c>
      <c r="L229" s="14"/>
      <c r="O229" s="35"/>
    </row>
    <row r="230" spans="1:15" s="12" customFormat="1" ht="15" x14ac:dyDescent="0.25">
      <c r="A230" s="42" t="s">
        <v>34</v>
      </c>
      <c r="B230" s="43">
        <v>9450837.6500000004</v>
      </c>
      <c r="C230" s="43"/>
      <c r="D230" s="43"/>
      <c r="E230" s="22">
        <v>9450837.6500000004</v>
      </c>
      <c r="L230" s="14"/>
      <c r="O230" s="35"/>
    </row>
    <row r="231" spans="1:15" s="12" customFormat="1" ht="15" x14ac:dyDescent="0.25">
      <c r="A231" s="42" t="s">
        <v>36</v>
      </c>
      <c r="B231" s="43">
        <v>21063054.149999999</v>
      </c>
      <c r="C231" s="43"/>
      <c r="D231" s="43"/>
      <c r="E231" s="22">
        <v>63272541.039999999</v>
      </c>
      <c r="L231" s="14"/>
      <c r="O231" s="35"/>
    </row>
    <row r="232" spans="1:15" s="12" customFormat="1" ht="15" x14ac:dyDescent="0.25">
      <c r="A232" s="42" t="s">
        <v>110</v>
      </c>
      <c r="B232" s="50">
        <v>193420189.25999999</v>
      </c>
      <c r="C232" s="43"/>
      <c r="D232" s="43"/>
      <c r="E232" s="51">
        <v>190047424.22999999</v>
      </c>
      <c r="L232" s="14"/>
      <c r="O232" s="35"/>
    </row>
    <row r="233" spans="1:15" s="12" customFormat="1" ht="15.75" thickBot="1" x14ac:dyDescent="0.3">
      <c r="A233" s="45" t="s">
        <v>111</v>
      </c>
      <c r="B233" s="52">
        <f>SUM(B230:B232)</f>
        <v>223934081.06</v>
      </c>
      <c r="C233" s="53"/>
      <c r="D233" s="53"/>
      <c r="E233" s="54">
        <f>SUM(E230:E232)</f>
        <v>262770802.91999999</v>
      </c>
      <c r="L233" s="14"/>
      <c r="O233" s="35"/>
    </row>
    <row r="234" spans="1:15" ht="16.5" thickTop="1" x14ac:dyDescent="0.25">
      <c r="A234" s="4"/>
      <c r="B234" s="5"/>
      <c r="C234" s="4"/>
      <c r="D234" s="4"/>
      <c r="E234" s="5"/>
    </row>
  </sheetData>
  <mergeCells count="35">
    <mergeCell ref="A226:E226"/>
    <mergeCell ref="A113:E114"/>
    <mergeCell ref="A130:E130"/>
    <mergeCell ref="A138:E138"/>
    <mergeCell ref="A144:E144"/>
    <mergeCell ref="A169:E169"/>
    <mergeCell ref="A137:E137"/>
    <mergeCell ref="A190:E190"/>
    <mergeCell ref="A211:E211"/>
    <mergeCell ref="A224:E224"/>
    <mergeCell ref="A212:E212"/>
    <mergeCell ref="A202:E202"/>
    <mergeCell ref="A120:E121"/>
    <mergeCell ref="A87:E87"/>
    <mergeCell ref="A95:E95"/>
    <mergeCell ref="A203:E203"/>
    <mergeCell ref="A189:E189"/>
    <mergeCell ref="A98:E98"/>
    <mergeCell ref="A104:F104"/>
    <mergeCell ref="A1:E1"/>
    <mergeCell ref="B52:C52"/>
    <mergeCell ref="B51:C51"/>
    <mergeCell ref="A180:E180"/>
    <mergeCell ref="A179:E179"/>
    <mergeCell ref="A94:E94"/>
    <mergeCell ref="A83:E84"/>
    <mergeCell ref="A64:E64"/>
    <mergeCell ref="A61:E61"/>
    <mergeCell ref="A171:E171"/>
    <mergeCell ref="A129:E129"/>
    <mergeCell ref="A103:E103"/>
    <mergeCell ref="A97:E97"/>
    <mergeCell ref="A59:E59"/>
    <mergeCell ref="A65:E65"/>
    <mergeCell ref="A77:E77"/>
  </mergeCells>
  <phoneticPr fontId="0" type="noConversion"/>
  <pageMargins left="0.73" right="3.937007874015748E-2" top="0.43307086614173229" bottom="0.51181102362204722" header="0.15748031496062992" footer="0"/>
  <pageSetup scale="66" orientation="portrait" r:id="rId1"/>
  <headerFooter alignWithMargins="0"/>
  <rowBreaks count="3" manualBreakCount="3">
    <brk id="57" max="3" man="1"/>
    <brk id="118" max="4" man="1"/>
    <brk id="186" max="4" man="1"/>
  </rowBreaks>
  <ignoredErrors>
    <ignoredError sqref="B73 B135 E135 E142 B165 E165 B175 E175 B185 E185 B200 B219 B233 E233 E7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617AAD-0466-4886-9D82-8F699339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Graciela Herrera</cp:lastModifiedBy>
  <cp:revision/>
  <cp:lastPrinted>2023-12-06T19:55:29Z</cp:lastPrinted>
  <dcterms:created xsi:type="dcterms:W3CDTF">1996-11-27T10:00:04Z</dcterms:created>
  <dcterms:modified xsi:type="dcterms:W3CDTF">2023-12-08T15:43:21Z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