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PAGINA WEB/8-Agosto 2023/"/>
    </mc:Choice>
  </mc:AlternateContent>
  <xr:revisionPtr revIDLastSave="0" documentId="8_{51D8E811-516A-4222-A237-5355D94BD2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CE GENERAL" sheetId="4" r:id="rId1"/>
  </sheets>
  <definedNames>
    <definedName name="_xlnm.Print_Area" localSheetId="0">'BALANCE GENERAL'!$A$1:$E$225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0" i="4" l="1"/>
  <c r="E124" i="4"/>
  <c r="B124" i="4"/>
  <c r="B102" i="4"/>
  <c r="B91" i="4"/>
  <c r="B72" i="4"/>
  <c r="E72" i="4"/>
  <c r="E91" i="4"/>
  <c r="E102" i="4"/>
  <c r="B109" i="4"/>
  <c r="E109" i="4"/>
  <c r="B116" i="4"/>
  <c r="B132" i="4"/>
  <c r="E132" i="4"/>
  <c r="B139" i="4"/>
  <c r="E139" i="4"/>
  <c r="B158" i="4"/>
  <c r="B160" i="4" s="1"/>
  <c r="E158" i="4"/>
  <c r="E160" i="4" s="1"/>
  <c r="B168" i="4"/>
  <c r="B170" i="4" s="1"/>
  <c r="E168" i="4"/>
  <c r="E170" i="4" s="1"/>
  <c r="B178" i="4"/>
  <c r="E178" i="4"/>
  <c r="B191" i="4"/>
  <c r="E191" i="4"/>
  <c r="E200" i="4"/>
  <c r="B211" i="4"/>
  <c r="E211" i="4"/>
  <c r="B225" i="4"/>
  <c r="E225" i="4"/>
  <c r="C30" i="4" l="1"/>
  <c r="C41" i="4" l="1"/>
  <c r="C19" i="4" l="1"/>
  <c r="E19" i="4"/>
  <c r="C13" i="4" l="1"/>
  <c r="E13" i="4"/>
  <c r="E41" i="4" l="1"/>
  <c r="C21" i="4" l="1"/>
  <c r="E30" i="4" l="1"/>
  <c r="E21" i="4"/>
  <c r="E43" i="4" l="1"/>
  <c r="C43" i="4" l="1"/>
  <c r="E116" i="4" l="1"/>
</calcChain>
</file>

<file path=xl/sharedStrings.xml><?xml version="1.0" encoding="utf-8"?>
<sst xmlns="http://schemas.openxmlformats.org/spreadsheetml/2006/main" count="191" uniqueCount="167">
  <si>
    <t>NOTAS</t>
  </si>
  <si>
    <t>ACTIVOS</t>
  </si>
  <si>
    <t>ACTIVOS CORRIENTES</t>
  </si>
  <si>
    <t>Disponibilidades</t>
  </si>
  <si>
    <t>NOTA 2</t>
  </si>
  <si>
    <t>Cuentas y Documentos por Cobrar</t>
  </si>
  <si>
    <t>NOTA 3</t>
  </si>
  <si>
    <t>Inventario de Consumo</t>
  </si>
  <si>
    <t>NOTA 4</t>
  </si>
  <si>
    <t>Otros Activos</t>
  </si>
  <si>
    <t>NOTA 5</t>
  </si>
  <si>
    <t>TOTAL ACTIVOS CORRIENTES</t>
  </si>
  <si>
    <t>ACTIVOS NO CORRIENTES</t>
  </si>
  <si>
    <t>Bienes de Uso Neto</t>
  </si>
  <si>
    <t>NOTA 6</t>
  </si>
  <si>
    <t>Bienes Intangibles</t>
  </si>
  <si>
    <t>NOTA 7</t>
  </si>
  <si>
    <t>Otros Activos no Corrientes</t>
  </si>
  <si>
    <t>NOTA 8</t>
  </si>
  <si>
    <t>TOTAL ACTIVOS  NO CORRIENTES</t>
  </si>
  <si>
    <t>TOTAL ACTIVOS</t>
  </si>
  <si>
    <t>PASIVOS Y PATRIMONIO</t>
  </si>
  <si>
    <t>PASIVOS CORRIENTES</t>
  </si>
  <si>
    <t>Deducciones y Retenciones por Pagar</t>
  </si>
  <si>
    <t>NOTA 9</t>
  </si>
  <si>
    <t>Cuentas por Pagar</t>
  </si>
  <si>
    <t>NOTA 10</t>
  </si>
  <si>
    <t>Otras Cuentas por Pagar</t>
  </si>
  <si>
    <t>NOTA 11</t>
  </si>
  <si>
    <t>TOTAL PASIVOS CORRIENTES</t>
  </si>
  <si>
    <t>PASIVOS NO CORRIENTES</t>
  </si>
  <si>
    <t>Pasivos no Corrientes</t>
  </si>
  <si>
    <t>TOTAL PASIVOS NO CORRIENTES</t>
  </si>
  <si>
    <t>PATRIMONIO</t>
  </si>
  <si>
    <t>Reservas de Capital</t>
  </si>
  <si>
    <t>Resultado de Períodos Anteriores</t>
  </si>
  <si>
    <t>Resultado del Período</t>
  </si>
  <si>
    <t>TOTAL PATRIMONIO</t>
  </si>
  <si>
    <t>TOTAL PASIVOS Y PATRIMONIO</t>
  </si>
  <si>
    <t>Firma:</t>
  </si>
  <si>
    <t>Graciela Herrera de la Rosa</t>
  </si>
  <si>
    <t>Encargada de Contabilidad</t>
  </si>
  <si>
    <t>Superintendente de Pensiones</t>
  </si>
  <si>
    <t>ESTADOS FINANCIEROS</t>
  </si>
  <si>
    <t>BALANCE GENERAL</t>
  </si>
  <si>
    <t xml:space="preserve">BALANCE GENERAL   </t>
  </si>
  <si>
    <t xml:space="preserve">Nota 2: Disponibilidades Bancarias </t>
  </si>
  <si>
    <t>Descripción</t>
  </si>
  <si>
    <t>Caja Chica</t>
  </si>
  <si>
    <t>Cuenta Corriente Regular</t>
  </si>
  <si>
    <t>Cuenta Corriente Operaciones</t>
  </si>
  <si>
    <t>Cuenta Corriente Nómina</t>
  </si>
  <si>
    <t>Total Disponible en Caja y Bancos</t>
  </si>
  <si>
    <t>Nota 2.2 Cuentas en Moneda Extranjera</t>
  </si>
  <si>
    <t>Cuenta de Ahorros en Dólares</t>
  </si>
  <si>
    <t xml:space="preserve">Nota 2.3 Inversiones Financieras a Corto Plazo </t>
  </si>
  <si>
    <t>Banco de Reservas</t>
  </si>
  <si>
    <t>Total Disponible en Inversiones</t>
  </si>
  <si>
    <t>Nota 3 Cuentas y Documentos por Cobrar</t>
  </si>
  <si>
    <t>Nota 4 Inventarios de Consumo</t>
  </si>
  <si>
    <t>Inventario de Materiales de Oficina</t>
  </si>
  <si>
    <t>Inventario de Materiales Diversos</t>
  </si>
  <si>
    <t>Total Inventarios de Consumo</t>
  </si>
  <si>
    <t xml:space="preserve"> </t>
  </si>
  <si>
    <t>Nota 5 Otros Activos</t>
  </si>
  <si>
    <t>Seguros Pagados por Adelantado</t>
  </si>
  <si>
    <t>Total de Gastos Pagados por Adelantados</t>
  </si>
  <si>
    <t>Nota 6: Bienes de Uso (Activos No Financieros)</t>
  </si>
  <si>
    <t>Terreno</t>
  </si>
  <si>
    <t>Edificio</t>
  </si>
  <si>
    <t>Mobiliario y Equipos de Oficina</t>
  </si>
  <si>
    <t>Equipos de Transporte</t>
  </si>
  <si>
    <t>Equipos de Cómputos</t>
  </si>
  <si>
    <t>Equipos de Seguridad Militar</t>
  </si>
  <si>
    <t>Equipos Varios</t>
  </si>
  <si>
    <t>Sistema de aire acondicionado</t>
  </si>
  <si>
    <t>Equipos de Televisión</t>
  </si>
  <si>
    <t>Centrales y Aparatos Telefónicos</t>
  </si>
  <si>
    <t>Receptoras de Radio</t>
  </si>
  <si>
    <t>Equipos de Comunicación y Señalamiento</t>
  </si>
  <si>
    <t>Total Bienes de Uso</t>
  </si>
  <si>
    <t>Menos Depreciación Acumulada</t>
  </si>
  <si>
    <t>Total menos Depreciación</t>
  </si>
  <si>
    <t>Nota 7 Bienes Intangibles</t>
  </si>
  <si>
    <t>Programas de Computación</t>
  </si>
  <si>
    <t>Licencias de Cómputos</t>
  </si>
  <si>
    <t>Total Bienes Intangibles</t>
  </si>
  <si>
    <t xml:space="preserve">Menos Deprec. Acum. de Bienes Intangibles  </t>
  </si>
  <si>
    <t>Nota 8 Otros Activos no Corrientes</t>
  </si>
  <si>
    <t>Obras Construcciones y Mejoras en Proceso</t>
  </si>
  <si>
    <t>Obras de Arte</t>
  </si>
  <si>
    <t>Total Otros Activos</t>
  </si>
  <si>
    <t>PASIVOS</t>
  </si>
  <si>
    <t>Nota 9 Deducciones y Retenciones por Pagar</t>
  </si>
  <si>
    <t xml:space="preserve">  </t>
  </si>
  <si>
    <t>Retención 10% por Honorarios</t>
  </si>
  <si>
    <t>Retención 5% Adquisición de Bienes y Servicios</t>
  </si>
  <si>
    <t>Retención Impuestos Sobre la Renta</t>
  </si>
  <si>
    <t>Retención 30% del 100%  ITBIS</t>
  </si>
  <si>
    <t>Retención  ITBIS</t>
  </si>
  <si>
    <t>Total Deducciones y Retenciones por Pagar</t>
  </si>
  <si>
    <t xml:space="preserve">Nota 10 Cuentas por Pagar </t>
  </si>
  <si>
    <t>Total Cuentas por Pagar</t>
  </si>
  <si>
    <t>Nota 11 Otras Cuentas por Pagar</t>
  </si>
  <si>
    <t>Provisión para Prestaciones Económicas</t>
  </si>
  <si>
    <t>Fondos de Terceros CCRyLI</t>
  </si>
  <si>
    <t xml:space="preserve">Total de Otras Cuentas por Pagar </t>
  </si>
  <si>
    <t xml:space="preserve">PATRIMONIO </t>
  </si>
  <si>
    <t>Nota 12 Resultados de Periodos Anteriores</t>
  </si>
  <si>
    <t>CONCEPTO</t>
  </si>
  <si>
    <t>Resultados de Periodos Anteriores</t>
  </si>
  <si>
    <t>Total de Patrimonio</t>
  </si>
  <si>
    <t xml:space="preserve">Francisco A. Torres </t>
  </si>
  <si>
    <t>Consorcio CQ &amp; Asociados</t>
  </si>
  <si>
    <t>Total Anticipo Construcción Escuela Previsional</t>
  </si>
  <si>
    <t xml:space="preserve">Total Otras Cuentas por Cobrar                                               </t>
  </si>
  <si>
    <t>Cuotas Internacionales</t>
  </si>
  <si>
    <t xml:space="preserve">Provisión para Regalia Pascual </t>
  </si>
  <si>
    <t xml:space="preserve">Provisión para Bono Navideño                                                        </t>
  </si>
  <si>
    <t>Nota 3.2 Otras Cuentas por Cobrar</t>
  </si>
  <si>
    <t xml:space="preserve">                                              Pagina 1</t>
  </si>
  <si>
    <t xml:space="preserve">                                                 Firma:</t>
  </si>
  <si>
    <t>Contralora</t>
  </si>
  <si>
    <t>Monica  Peña Medina</t>
  </si>
  <si>
    <t>Otros Ajustes de Años Anteriores</t>
  </si>
  <si>
    <t>Jose Maria Suriel (Seguro Complementario)</t>
  </si>
  <si>
    <t xml:space="preserve">Electrodomesticos </t>
  </si>
  <si>
    <t>Otros Proveedores por Pagar</t>
  </si>
  <si>
    <t>Servicio por Pagar</t>
  </si>
  <si>
    <t>Nota 3.1 Cuentas por Cobrar Funcionarios y Empleados</t>
  </si>
  <si>
    <t>Sarai Mojica</t>
  </si>
  <si>
    <t>Total Cuentas por Cobrar Func. Empl.</t>
  </si>
  <si>
    <t>Nota 3.3 Anticipo Construcción Escuela Previsional</t>
  </si>
  <si>
    <t xml:space="preserve">Jmmb Bank, S.A. </t>
  </si>
  <si>
    <t>SUPERINTENDENCIA DE PENSIONES
BALANCE GENERAL
 AL 31  DE AGOSTO 2023 Y 2022
Valores RD$</t>
  </si>
  <si>
    <t xml:space="preserve">Al 31 de Agosto de los años 2023 y 2022, el efectivo disponible en Caja y en las Cuentas Bancarias del Banco de Reservas de la República Dominicana está conformado por las siguientes cuentas: </t>
  </si>
  <si>
    <t>SUPERINTENDENCIA DE PENSIONES
NOTA A LOS ESTADOS FINANCIEROS
 AL 31 DE AGOSTO 2023 Y 2022
Valores RD$</t>
  </si>
  <si>
    <t xml:space="preserve">    US$22,638.97/54.16</t>
  </si>
  <si>
    <t xml:space="preserve">   RD$1,203,487.64</t>
  </si>
  <si>
    <t>Lenin Herrera</t>
  </si>
  <si>
    <t>US$16,580.06/56.62</t>
  </si>
  <si>
    <t>RD$938,763.00</t>
  </si>
  <si>
    <t>Los valores existentes en dólares norteamericanos fueron valuados al tipo de cambio comprador al último día del mes a razón de RD$56.62 y RD$54.16 por cada dólar Estadounidense (US$).</t>
  </si>
  <si>
    <t>Al 31 de Agosto de los años 2023 y 2022, los valores en moneda extranjera depositados en el Banco  de Reservas de la República Dominicana consisten en:</t>
  </si>
  <si>
    <t>Al 31 de Agosto de los años 2023 y 2022, los saldos de las Inversiones Financieras se componen de:</t>
  </si>
  <si>
    <t>Aumento de Per-Capital</t>
  </si>
  <si>
    <t>Al 31 de Agosto 2023 esta partida presenta un balance de 297.55 , mientras que para el mismo periodo del año 2022 presenta un balance de $5,853.93 . Esta partida está conformada por lo siguiente:</t>
  </si>
  <si>
    <t>Fausto de la Cruz (Saldo Prest. Empl. Feliz)</t>
  </si>
  <si>
    <t>Al 31 de Agosto de los años 2023 y 2022, este rubro está compuesto como sigue:</t>
  </si>
  <si>
    <t>Al 31 de Agosto de los años 2023 y 2022, esta cuenta se compone de:</t>
  </si>
  <si>
    <t>Al 31 de Agosto de los años 2023 y 2022, los balances de las cuentas de Activos no Financieros consisten en:</t>
  </si>
  <si>
    <t>Al 31 de Agosto de los años 2023 y 2022, los bienes intangibles se componen de:</t>
  </si>
  <si>
    <t>Al 31 de Agosto  de los años 2023 y 2022, estas partidas presentan los siguientes rubros:</t>
  </si>
  <si>
    <t>Al 31 de Agosto de los años 2023 y 2022, las deducciones y retenciones por pagar se muestran en el siguiente detalle:</t>
  </si>
  <si>
    <t>Al 31 de Agosto de los años 2023 y 2022, el total de Cuentas por Pagar se muestra en el siguiente detalle:</t>
  </si>
  <si>
    <t xml:space="preserve">Proveedores Locales por Pagar </t>
  </si>
  <si>
    <t>Al 31 de Agosto de los años 2023 y 2022, las Otras Cuentas por Pagar se componen de:</t>
  </si>
  <si>
    <t xml:space="preserve">Al 31 de Agosto de los años 2023 y 2022, el patrimonio se compone de: </t>
  </si>
  <si>
    <t>Lermont Engineering Group, SRL</t>
  </si>
  <si>
    <t xml:space="preserve">Nota 3.4 Anticipo a Proveedores </t>
  </si>
  <si>
    <t>Ramirez &amp; Mojica Envoy, SRL</t>
  </si>
  <si>
    <t>Total Anticipo a Proveedores</t>
  </si>
  <si>
    <t>Al 31 de Agosto 2023 esta partida  presenta un balance de RD$2,811,817.17 , mientras que para el mismo periodo del año 2022 este rubro no presenta balance, esta partida está conformada por :
 por lo siguiente:</t>
  </si>
  <si>
    <t>Al 31 de Agosto 2023 esta partida  presenta un balance de RD$321,649.59 , mientras que para el mismo periodo del año 2022 este rubro presenta un balance de RD$317,004.59, esta partida está conformada por :
 por lo siguiente:</t>
  </si>
  <si>
    <t>Al 31 de Agosto 2023 esta partida presenta un balance de $157,833.95, mientras que para el mismo periodo del año 2022 esta partida no
presenta balance, esta partida está conformada por lo siguiente:</t>
  </si>
  <si>
    <t>Cuenta Corriente CCRyLI</t>
  </si>
  <si>
    <t>Al 31 de Agosto de los años 2023 y 2022, este rubro está representado por Cuentas por cobrar funcionarios y empleados,Otras Cuentas por Cobrar y Anticipo Construcción Escuela Previsional y Anticipo a 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</si>
</sst>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P_t_s_-;\-* #,##0.00\ _P_t_s_-;_-* &quot;-&quot;??\ _P_t_s_-;_-@_-"/>
    <numFmt numFmtId="165" formatCode="#,##0.00_ ;\-#,##0.00\ "/>
  </numFmts>
  <fonts count="17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8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b/>
      <u/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u val="double"/>
      <sz val="12"/>
      <color rgb="FF000000"/>
      <name val="Times New Roman"/>
      <family val="1"/>
    </font>
    <font>
      <b/>
      <sz val="10"/>
      <name val="Times New Roman"/>
      <family val="1"/>
    </font>
    <font>
      <b/>
      <i/>
      <sz val="12"/>
      <name val="Times New Roman"/>
      <family val="1"/>
    </font>
    <font>
      <b/>
      <i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100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/>
    <xf numFmtId="164" fontId="4" fillId="0" borderId="0" xfId="1" applyFont="1"/>
    <xf numFmtId="0" fontId="3" fillId="0" borderId="0" xfId="0" applyFont="1" applyAlignment="1">
      <alignment horizontal="left" indent="3"/>
    </xf>
    <xf numFmtId="164" fontId="4" fillId="0" borderId="0" xfId="1" applyFont="1" applyAlignment="1">
      <alignment horizontal="right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43" fontId="8" fillId="0" borderId="0" xfId="1" applyNumberFormat="1" applyFont="1"/>
    <xf numFmtId="164" fontId="1" fillId="0" borderId="0" xfId="1"/>
    <xf numFmtId="0" fontId="4" fillId="0" borderId="4" xfId="0" applyFont="1" applyBorder="1"/>
    <xf numFmtId="0" fontId="3" fillId="0" borderId="0" xfId="0" applyFont="1" applyAlignment="1">
      <alignment horizontal="center"/>
    </xf>
    <xf numFmtId="4" fontId="6" fillId="0" borderId="0" xfId="1" applyNumberFormat="1" applyFont="1"/>
    <xf numFmtId="4" fontId="6" fillId="0" borderId="0" xfId="1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6" fillId="0" borderId="3" xfId="1" applyNumberFormat="1" applyFont="1" applyBorder="1"/>
    <xf numFmtId="4" fontId="3" fillId="0" borderId="3" xfId="0" applyNumberFormat="1" applyFont="1" applyBorder="1" applyAlignment="1">
      <alignment horizontal="right"/>
    </xf>
    <xf numFmtId="4" fontId="4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4" fontId="1" fillId="0" borderId="0" xfId="1" applyNumberFormat="1" applyAlignment="1">
      <alignment horizontal="right"/>
    </xf>
    <xf numFmtId="2" fontId="4" fillId="0" borderId="0" xfId="0" applyNumberFormat="1" applyFont="1"/>
    <xf numFmtId="39" fontId="4" fillId="0" borderId="0" xfId="0" applyNumberFormat="1" applyFont="1"/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/>
    <xf numFmtId="0" fontId="10" fillId="0" borderId="0" xfId="0" applyFont="1"/>
    <xf numFmtId="0" fontId="2" fillId="0" borderId="0" xfId="0" applyFont="1"/>
    <xf numFmtId="39" fontId="6" fillId="0" borderId="3" xfId="1" applyNumberFormat="1" applyFont="1" applyBorder="1"/>
    <xf numFmtId="0" fontId="12" fillId="4" borderId="0" xfId="0" applyFont="1" applyFill="1"/>
    <xf numFmtId="4" fontId="12" fillId="4" borderId="0" xfId="0" applyNumberFormat="1" applyFont="1" applyFill="1"/>
    <xf numFmtId="0" fontId="12" fillId="0" borderId="0" xfId="0" applyFont="1"/>
    <xf numFmtId="0" fontId="11" fillId="4" borderId="0" xfId="0" applyFont="1" applyFill="1"/>
    <xf numFmtId="0" fontId="11" fillId="4" borderId="0" xfId="0" applyFont="1" applyFill="1" applyAlignment="1">
      <alignment horizontal="right"/>
    </xf>
    <xf numFmtId="4" fontId="12" fillId="4" borderId="3" xfId="0" applyNumberFormat="1" applyFont="1" applyFill="1" applyBorder="1"/>
    <xf numFmtId="4" fontId="11" fillId="4" borderId="0" xfId="0" applyNumberFormat="1" applyFont="1" applyFill="1"/>
    <xf numFmtId="4" fontId="12" fillId="4" borderId="3" xfId="1" applyNumberFormat="1" applyFont="1" applyFill="1" applyBorder="1" applyAlignment="1">
      <alignment horizontal="right"/>
    </xf>
    <xf numFmtId="164" fontId="12" fillId="4" borderId="0" xfId="1" applyFont="1" applyFill="1"/>
    <xf numFmtId="164" fontId="11" fillId="4" borderId="0" xfId="1" applyFont="1" applyFill="1"/>
    <xf numFmtId="4" fontId="12" fillId="4" borderId="0" xfId="1" applyNumberFormat="1" applyFont="1" applyFill="1"/>
    <xf numFmtId="0" fontId="12" fillId="4" borderId="0" xfId="0" applyFont="1" applyFill="1" applyAlignment="1">
      <alignment horizontal="right"/>
    </xf>
    <xf numFmtId="4" fontId="12" fillId="4" borderId="3" xfId="1" applyNumberFormat="1" applyFont="1" applyFill="1" applyBorder="1"/>
    <xf numFmtId="165" fontId="12" fillId="4" borderId="0" xfId="1" applyNumberFormat="1" applyFont="1" applyFill="1"/>
    <xf numFmtId="0" fontId="12" fillId="4" borderId="0" xfId="0" applyFont="1" applyFill="1" applyAlignment="1">
      <alignment horizontal="left" wrapText="1"/>
    </xf>
    <xf numFmtId="4" fontId="12" fillId="0" borderId="0" xfId="0" applyNumberFormat="1" applyFont="1"/>
    <xf numFmtId="0" fontId="12" fillId="4" borderId="0" xfId="0" applyFont="1" applyFill="1" applyAlignment="1">
      <alignment horizontal="left"/>
    </xf>
    <xf numFmtId="4" fontId="12" fillId="4" borderId="0" xfId="0" applyNumberFormat="1" applyFont="1" applyFill="1" applyAlignment="1">
      <alignment horizontal="right"/>
    </xf>
    <xf numFmtId="4" fontId="12" fillId="0" borderId="3" xfId="1" applyNumberFormat="1" applyFont="1" applyBorder="1"/>
    <xf numFmtId="4" fontId="11" fillId="0" borderId="0" xfId="1" applyNumberFormat="1" applyFont="1"/>
    <xf numFmtId="0" fontId="13" fillId="0" borderId="0" xfId="0" applyFont="1" applyAlignment="1">
      <alignment horizontal="right" vertical="center"/>
    </xf>
    <xf numFmtId="4" fontId="14" fillId="0" borderId="0" xfId="0" applyNumberFormat="1" applyFont="1"/>
    <xf numFmtId="165" fontId="11" fillId="4" borderId="0" xfId="1" applyNumberFormat="1" applyFont="1" applyFill="1"/>
    <xf numFmtId="43" fontId="12" fillId="0" borderId="3" xfId="0" applyNumberFormat="1" applyFont="1" applyBorder="1"/>
    <xf numFmtId="0" fontId="11" fillId="4" borderId="0" xfId="0" applyFont="1" applyFill="1" applyAlignment="1">
      <alignment horizontal="left"/>
    </xf>
    <xf numFmtId="4" fontId="11" fillId="4" borderId="0" xfId="0" applyNumberFormat="1" applyFont="1" applyFill="1" applyAlignment="1">
      <alignment horizontal="left"/>
    </xf>
    <xf numFmtId="0" fontId="11" fillId="4" borderId="0" xfId="0" applyFont="1" applyFill="1" applyAlignment="1">
      <alignment horizontal="center"/>
    </xf>
    <xf numFmtId="4" fontId="12" fillId="4" borderId="3" xfId="0" applyNumberFormat="1" applyFont="1" applyFill="1" applyBorder="1" applyAlignment="1">
      <alignment horizontal="right"/>
    </xf>
    <xf numFmtId="4" fontId="11" fillId="4" borderId="2" xfId="0" applyNumberFormat="1" applyFont="1" applyFill="1" applyBorder="1"/>
    <xf numFmtId="4" fontId="11" fillId="4" borderId="2" xfId="1" applyNumberFormat="1" applyFont="1" applyFill="1" applyBorder="1"/>
    <xf numFmtId="4" fontId="11" fillId="0" borderId="2" xfId="1" applyNumberFormat="1" applyFont="1" applyBorder="1"/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39" fontId="6" fillId="0" borderId="0" xfId="1" applyNumberFormat="1" applyFont="1"/>
    <xf numFmtId="43" fontId="6" fillId="0" borderId="0" xfId="0" applyNumberFormat="1" applyFont="1"/>
    <xf numFmtId="43" fontId="6" fillId="0" borderId="3" xfId="0" applyNumberFormat="1" applyFont="1" applyBorder="1"/>
    <xf numFmtId="4" fontId="3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4" fontId="12" fillId="0" borderId="3" xfId="0" applyNumberFormat="1" applyFont="1" applyBorder="1"/>
    <xf numFmtId="4" fontId="11" fillId="0" borderId="2" xfId="0" applyNumberFormat="1" applyFont="1" applyBorder="1"/>
    <xf numFmtId="0" fontId="11" fillId="0" borderId="0" xfId="0" applyFont="1" applyAlignment="1">
      <alignment horizontal="center"/>
    </xf>
    <xf numFmtId="4" fontId="12" fillId="0" borderId="3" xfId="1" applyNumberFormat="1" applyFont="1" applyBorder="1" applyAlignment="1">
      <alignment horizontal="center"/>
    </xf>
    <xf numFmtId="4" fontId="11" fillId="0" borderId="2" xfId="1" applyNumberFormat="1" applyFont="1" applyBorder="1" applyAlignment="1">
      <alignment horizontal="center"/>
    </xf>
    <xf numFmtId="4" fontId="12" fillId="0" borderId="0" xfId="1" applyNumberFormat="1" applyFont="1"/>
    <xf numFmtId="4" fontId="11" fillId="0" borderId="0" xfId="0" applyNumberFormat="1" applyFont="1"/>
    <xf numFmtId="4" fontId="11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4" fontId="12" fillId="0" borderId="0" xfId="0" applyNumberFormat="1" applyFont="1" applyAlignment="1">
      <alignment horizontal="right"/>
    </xf>
    <xf numFmtId="43" fontId="7" fillId="0" borderId="8" xfId="1" applyNumberFormat="1" applyFont="1" applyBorder="1" applyAlignment="1">
      <alignment horizontal="center"/>
    </xf>
    <xf numFmtId="0" fontId="11" fillId="4" borderId="0" xfId="0" applyFont="1" applyFill="1" applyAlignment="1">
      <alignment horizontal="right"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2" fillId="4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12" fillId="4" borderId="0" xfId="0" applyFont="1" applyFill="1" applyAlignment="1">
      <alignment horizontal="left" wrapText="1"/>
    </xf>
    <xf numFmtId="0" fontId="11" fillId="4" borderId="0" xfId="0" applyFont="1" applyFill="1" applyAlignment="1">
      <alignment horizontal="center"/>
    </xf>
    <xf numFmtId="0" fontId="11" fillId="3" borderId="5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wrapText="1"/>
    </xf>
    <xf numFmtId="0" fontId="12" fillId="4" borderId="0" xfId="0" applyFont="1" applyFill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28</xdr:row>
      <xdr:rowOff>66675</xdr:rowOff>
    </xdr:from>
    <xdr:to>
      <xdr:col>0</xdr:col>
      <xdr:colOff>2762250</xdr:colOff>
      <xdr:row>29</xdr:row>
      <xdr:rowOff>76200</xdr:rowOff>
    </xdr:to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123825</xdr:colOff>
      <xdr:row>0</xdr:row>
      <xdr:rowOff>171450</xdr:rowOff>
    </xdr:from>
    <xdr:to>
      <xdr:col>0</xdr:col>
      <xdr:colOff>1833880</xdr:colOff>
      <xdr:row>0</xdr:row>
      <xdr:rowOff>624205</xdr:rowOff>
    </xdr:to>
    <xdr:pic>
      <xdr:nvPicPr>
        <xdr:cNvPr id="3" name="Graphic 30">
          <a:extLst>
            <a:ext uri="{FF2B5EF4-FFF2-40B4-BE49-F238E27FC236}">
              <a16:creationId xmlns:a16="http://schemas.microsoft.com/office/drawing/2014/main" id="{6D7A8FDB-4837-A88B-9D8F-254142EE3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71450"/>
          <a:ext cx="1710055" cy="4527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O226"/>
  <sheetViews>
    <sheetView tabSelected="1" topLeftCell="A198" zoomScaleNormal="100" workbookViewId="0">
      <selection activeCell="H165" sqref="H165"/>
    </sheetView>
  </sheetViews>
  <sheetFormatPr baseColWidth="10" defaultColWidth="9.140625" defaultRowHeight="14.25" x14ac:dyDescent="0.2"/>
  <cols>
    <col min="1" max="1" width="43.7109375" style="2" customWidth="1"/>
    <col min="2" max="2" width="16.28515625" style="2" customWidth="1"/>
    <col min="3" max="3" width="27.7109375" style="2" customWidth="1"/>
    <col min="4" max="4" width="5.28515625" style="2" customWidth="1"/>
    <col min="5" max="5" width="30.5703125" style="2" customWidth="1"/>
    <col min="6" max="6" width="9.140625" style="2"/>
    <col min="7" max="7" width="16.140625" style="2" bestFit="1" customWidth="1"/>
    <col min="8" max="8" width="10.5703125" style="2" bestFit="1" customWidth="1"/>
    <col min="9" max="9" width="19.5703125" style="2" bestFit="1" customWidth="1"/>
    <col min="10" max="11" width="9.140625" style="2"/>
    <col min="12" max="12" width="17.42578125" style="30" bestFit="1" customWidth="1"/>
    <col min="13" max="13" width="9.140625" style="2"/>
    <col min="14" max="14" width="19.42578125" style="2" bestFit="1" customWidth="1"/>
    <col min="15" max="15" width="14.7109375" style="31" bestFit="1" customWidth="1"/>
    <col min="16" max="16384" width="9.140625" style="2"/>
  </cols>
  <sheetData>
    <row r="1" spans="1:15" ht="66" customHeight="1" x14ac:dyDescent="0.2">
      <c r="A1" s="90" t="s">
        <v>134</v>
      </c>
      <c r="B1" s="90"/>
      <c r="C1" s="90"/>
      <c r="D1" s="90"/>
      <c r="E1" s="90"/>
      <c r="F1" s="3"/>
      <c r="G1" s="3"/>
      <c r="H1" s="3"/>
    </row>
    <row r="2" spans="1:15" x14ac:dyDescent="0.2">
      <c r="A2" s="28"/>
      <c r="B2" s="28"/>
      <c r="C2" s="28"/>
      <c r="D2" s="28"/>
      <c r="E2" s="28"/>
      <c r="F2" s="3"/>
      <c r="G2" s="3"/>
      <c r="H2" s="3"/>
    </row>
    <row r="3" spans="1:15" ht="15" thickBot="1" x14ac:dyDescent="0.25">
      <c r="A3" s="29"/>
      <c r="B3" s="29"/>
      <c r="C3" s="29"/>
      <c r="D3" s="29"/>
      <c r="E3" s="29"/>
      <c r="F3" s="3"/>
      <c r="G3" s="3"/>
      <c r="H3" s="3"/>
    </row>
    <row r="4" spans="1:15" ht="15" thickTop="1" x14ac:dyDescent="0.2">
      <c r="A4" s="28"/>
      <c r="B4" s="28"/>
      <c r="C4" s="28"/>
      <c r="D4" s="28"/>
      <c r="E4" s="28"/>
      <c r="F4" s="3"/>
      <c r="G4" s="3"/>
      <c r="H4" s="3"/>
    </row>
    <row r="5" spans="1:15" x14ac:dyDescent="0.2">
      <c r="A5" s="16"/>
      <c r="B5" s="16"/>
      <c r="C5" s="16"/>
      <c r="D5" s="16"/>
      <c r="E5" s="16"/>
      <c r="F5" s="4"/>
      <c r="G5" s="4"/>
      <c r="H5" s="3"/>
    </row>
    <row r="6" spans="1:15" ht="15.75" thickBot="1" x14ac:dyDescent="0.3">
      <c r="A6" s="34"/>
      <c r="B6" s="36" t="s">
        <v>0</v>
      </c>
      <c r="C6" s="5">
        <v>2023</v>
      </c>
      <c r="D6" s="16"/>
      <c r="E6" s="5">
        <v>2022</v>
      </c>
    </row>
    <row r="7" spans="1:15" ht="15" x14ac:dyDescent="0.25">
      <c r="A7" s="1" t="s">
        <v>1</v>
      </c>
      <c r="B7" s="36"/>
      <c r="C7" s="6"/>
      <c r="D7" s="6"/>
      <c r="E7" s="6"/>
    </row>
    <row r="8" spans="1:15" ht="15" x14ac:dyDescent="0.25">
      <c r="A8" s="1" t="s">
        <v>2</v>
      </c>
      <c r="B8" s="36"/>
      <c r="C8" s="6"/>
      <c r="D8" s="6"/>
      <c r="E8" s="6"/>
    </row>
    <row r="9" spans="1:15" ht="15" x14ac:dyDescent="0.25">
      <c r="A9" s="6" t="s">
        <v>3</v>
      </c>
      <c r="B9" s="36" t="s">
        <v>4</v>
      </c>
      <c r="C9" s="17">
        <v>133156315.80000001</v>
      </c>
      <c r="D9" s="17"/>
      <c r="E9" s="17">
        <v>116966499.61</v>
      </c>
    </row>
    <row r="10" spans="1:15" ht="15" x14ac:dyDescent="0.25">
      <c r="A10" s="6" t="s">
        <v>5</v>
      </c>
      <c r="B10" s="36" t="s">
        <v>6</v>
      </c>
      <c r="C10" s="18">
        <v>3291598.26</v>
      </c>
      <c r="D10" s="18"/>
      <c r="E10" s="18">
        <v>322858.52</v>
      </c>
    </row>
    <row r="11" spans="1:15" ht="15" x14ac:dyDescent="0.25">
      <c r="A11" s="6" t="s">
        <v>7</v>
      </c>
      <c r="B11" s="36" t="s">
        <v>8</v>
      </c>
      <c r="C11" s="19">
        <v>868206.60000000009</v>
      </c>
      <c r="D11" s="19"/>
      <c r="E11" s="19">
        <v>839929.59</v>
      </c>
    </row>
    <row r="12" spans="1:15" ht="15" x14ac:dyDescent="0.25">
      <c r="A12" s="6" t="s">
        <v>9</v>
      </c>
      <c r="B12" s="36" t="s">
        <v>10</v>
      </c>
      <c r="C12" s="20">
        <v>1154024.3199999998</v>
      </c>
      <c r="D12" s="19"/>
      <c r="E12" s="20">
        <v>2267858.0099999998</v>
      </c>
      <c r="H12"/>
      <c r="I12" s="14"/>
      <c r="L12" s="2"/>
      <c r="O12" s="2"/>
    </row>
    <row r="13" spans="1:15" x14ac:dyDescent="0.2">
      <c r="A13" s="1" t="s">
        <v>11</v>
      </c>
      <c r="B13" s="36"/>
      <c r="C13" s="21">
        <f>SUM(C9:C12)</f>
        <v>138470144.97999999</v>
      </c>
      <c r="D13" s="21"/>
      <c r="E13" s="21">
        <f t="shared" ref="E13" si="0">SUM(E9:E12)</f>
        <v>120397145.73</v>
      </c>
      <c r="H13"/>
      <c r="I13" s="14"/>
      <c r="L13" s="2"/>
      <c r="O13" s="2"/>
    </row>
    <row r="14" spans="1:15" ht="15" x14ac:dyDescent="0.25">
      <c r="A14" s="1"/>
      <c r="B14" s="36"/>
      <c r="C14" s="22"/>
      <c r="D14" s="22"/>
      <c r="E14" s="22"/>
      <c r="H14"/>
      <c r="I14" s="14"/>
      <c r="L14" s="2"/>
      <c r="O14" s="2"/>
    </row>
    <row r="15" spans="1:15" ht="15" x14ac:dyDescent="0.25">
      <c r="A15" s="1" t="s">
        <v>12</v>
      </c>
      <c r="B15" s="36"/>
      <c r="E15" s="22"/>
      <c r="H15"/>
      <c r="I15" s="14"/>
      <c r="L15" s="2"/>
      <c r="O15" s="2"/>
    </row>
    <row r="16" spans="1:15" ht="15" x14ac:dyDescent="0.25">
      <c r="A16" s="6" t="s">
        <v>13</v>
      </c>
      <c r="B16" s="36" t="s">
        <v>14</v>
      </c>
      <c r="C16" s="17">
        <v>102427446.11</v>
      </c>
      <c r="D16" s="17"/>
      <c r="E16" s="17">
        <v>101408074.01000001</v>
      </c>
      <c r="I16" s="14"/>
      <c r="L16" s="2"/>
      <c r="O16" s="2"/>
    </row>
    <row r="17" spans="1:15" ht="15" x14ac:dyDescent="0.25">
      <c r="A17" s="6" t="s">
        <v>15</v>
      </c>
      <c r="B17" s="36" t="s">
        <v>16</v>
      </c>
      <c r="C17" s="18">
        <v>2282708.7599999998</v>
      </c>
      <c r="D17" s="18"/>
      <c r="E17" s="18">
        <v>39233391.789999999</v>
      </c>
      <c r="I17" s="14"/>
      <c r="L17" s="2"/>
      <c r="O17" s="2"/>
    </row>
    <row r="18" spans="1:15" ht="15" x14ac:dyDescent="0.25">
      <c r="A18" s="6" t="s">
        <v>17</v>
      </c>
      <c r="B18" s="36" t="s">
        <v>18</v>
      </c>
      <c r="C18" s="23">
        <v>22421009.899999999</v>
      </c>
      <c r="D18" s="18"/>
      <c r="E18" s="23">
        <v>19349827.690000001</v>
      </c>
      <c r="I18" s="14"/>
      <c r="L18" s="2"/>
      <c r="O18" s="2"/>
    </row>
    <row r="19" spans="1:15" x14ac:dyDescent="0.2">
      <c r="A19" s="1" t="s">
        <v>19</v>
      </c>
      <c r="B19" s="36"/>
      <c r="C19" s="21">
        <f>SUM(C16:C18)</f>
        <v>127131164.77000001</v>
      </c>
      <c r="D19" s="21"/>
      <c r="E19" s="21">
        <f>SUM(E16:E18)</f>
        <v>159991293.49000001</v>
      </c>
      <c r="I19" s="14"/>
      <c r="L19" s="2"/>
      <c r="O19" s="2"/>
    </row>
    <row r="20" spans="1:15" x14ac:dyDescent="0.2">
      <c r="A20" s="1"/>
      <c r="B20" s="36"/>
      <c r="C20" s="21"/>
      <c r="D20" s="21"/>
      <c r="E20" s="21"/>
      <c r="I20" s="14"/>
      <c r="L20" s="2"/>
      <c r="O20" s="2"/>
    </row>
    <row r="21" spans="1:15" ht="15" thickBot="1" x14ac:dyDescent="0.25">
      <c r="A21" s="1" t="s">
        <v>20</v>
      </c>
      <c r="B21" s="36"/>
      <c r="C21" s="24">
        <f>+C13+C19</f>
        <v>265601309.75</v>
      </c>
      <c r="D21" s="21"/>
      <c r="E21" s="24">
        <f>+E13+E19</f>
        <v>280388439.22000003</v>
      </c>
      <c r="H21" s="27"/>
      <c r="I21" s="14"/>
      <c r="L21" s="2"/>
      <c r="O21" s="2"/>
    </row>
    <row r="22" spans="1:15" ht="15.75" thickTop="1" x14ac:dyDescent="0.25">
      <c r="A22" s="1"/>
      <c r="B22" s="36"/>
      <c r="C22" s="6"/>
      <c r="D22" s="6"/>
      <c r="E22" s="6"/>
      <c r="I22" s="14"/>
      <c r="L22" s="2"/>
      <c r="O22" s="2"/>
    </row>
    <row r="23" spans="1:15" ht="15" x14ac:dyDescent="0.25">
      <c r="A23" s="1" t="s">
        <v>21</v>
      </c>
      <c r="B23" s="36"/>
      <c r="C23" s="7"/>
      <c r="D23" s="7"/>
      <c r="E23" s="6"/>
      <c r="I23" s="14"/>
      <c r="L23" s="2"/>
      <c r="O23" s="2"/>
    </row>
    <row r="24" spans="1:15" ht="15" x14ac:dyDescent="0.25">
      <c r="A24" s="1"/>
      <c r="B24" s="36"/>
      <c r="C24" s="7"/>
      <c r="D24" s="7"/>
      <c r="E24" s="6"/>
      <c r="I24" s="31"/>
      <c r="L24" s="2"/>
      <c r="O24" s="2"/>
    </row>
    <row r="25" spans="1:15" ht="15" x14ac:dyDescent="0.25">
      <c r="A25" s="1" t="s">
        <v>22</v>
      </c>
      <c r="B25" s="37"/>
      <c r="C25" s="6"/>
      <c r="D25" s="6"/>
      <c r="E25" s="6"/>
      <c r="I25" s="31"/>
      <c r="L25" s="2"/>
      <c r="O25" s="2"/>
    </row>
    <row r="26" spans="1:15" ht="15" x14ac:dyDescent="0.25">
      <c r="A26" s="6"/>
      <c r="B26" s="38"/>
      <c r="E26" s="6"/>
      <c r="I26" s="31"/>
      <c r="L26" s="2"/>
      <c r="O26" s="2"/>
    </row>
    <row r="27" spans="1:15" ht="15" x14ac:dyDescent="0.25">
      <c r="A27" s="6" t="s">
        <v>23</v>
      </c>
      <c r="B27" s="36" t="s">
        <v>24</v>
      </c>
      <c r="C27" s="33">
        <v>12044310.380000001</v>
      </c>
      <c r="D27" s="33"/>
      <c r="E27" s="17">
        <v>11141124.09</v>
      </c>
    </row>
    <row r="28" spans="1:15" ht="15" x14ac:dyDescent="0.25">
      <c r="A28" s="6" t="s">
        <v>25</v>
      </c>
      <c r="B28" s="36" t="s">
        <v>26</v>
      </c>
      <c r="C28" s="17">
        <v>8557569.8499999996</v>
      </c>
      <c r="D28" s="17"/>
      <c r="E28" s="17">
        <v>558213.15</v>
      </c>
    </row>
    <row r="29" spans="1:15" ht="15" x14ac:dyDescent="0.25">
      <c r="A29" s="6" t="s">
        <v>27</v>
      </c>
      <c r="B29" s="36" t="s">
        <v>28</v>
      </c>
      <c r="C29" s="25">
        <v>32259561.169999998</v>
      </c>
      <c r="D29" s="17"/>
      <c r="E29" s="25">
        <v>38335136.890000001</v>
      </c>
    </row>
    <row r="30" spans="1:15" x14ac:dyDescent="0.2">
      <c r="A30" s="1" t="s">
        <v>29</v>
      </c>
      <c r="B30" s="36"/>
      <c r="C30" s="21">
        <f>SUM(C27:C29)</f>
        <v>52861441.399999999</v>
      </c>
      <c r="D30" s="21"/>
      <c r="E30" s="21">
        <f>SUM(E27:E29)</f>
        <v>50034474.130000003</v>
      </c>
    </row>
    <row r="31" spans="1:15" x14ac:dyDescent="0.2">
      <c r="A31" s="1"/>
      <c r="B31" s="1"/>
      <c r="C31" s="21"/>
      <c r="D31" s="21"/>
      <c r="E31" s="21"/>
    </row>
    <row r="32" spans="1:15" x14ac:dyDescent="0.2">
      <c r="A32" s="1" t="s">
        <v>30</v>
      </c>
      <c r="B32" s="1"/>
      <c r="C32" s="21"/>
      <c r="D32" s="21"/>
      <c r="E32" s="21"/>
    </row>
    <row r="33" spans="1:15" ht="15" x14ac:dyDescent="0.25">
      <c r="A33" s="6" t="s">
        <v>31</v>
      </c>
      <c r="B33" s="1"/>
      <c r="C33" s="26">
        <v>0</v>
      </c>
      <c r="D33" s="21"/>
      <c r="E33" s="26">
        <v>0</v>
      </c>
    </row>
    <row r="34" spans="1:15" x14ac:dyDescent="0.2">
      <c r="A34" s="1" t="s">
        <v>32</v>
      </c>
      <c r="B34" s="1"/>
      <c r="C34" s="21">
        <v>0</v>
      </c>
      <c r="D34" s="21"/>
      <c r="E34" s="21">
        <v>0</v>
      </c>
    </row>
    <row r="35" spans="1:15" ht="15" x14ac:dyDescent="0.25">
      <c r="A35" s="6"/>
      <c r="B35" s="6"/>
      <c r="C35" s="22"/>
      <c r="D35" s="22"/>
      <c r="E35" s="22"/>
    </row>
    <row r="36" spans="1:15" ht="15" x14ac:dyDescent="0.25">
      <c r="A36" s="1" t="s">
        <v>33</v>
      </c>
      <c r="B36" s="1"/>
      <c r="C36" s="19"/>
      <c r="D36" s="19"/>
      <c r="E36" s="19"/>
      <c r="K36" s="31"/>
      <c r="L36" s="2"/>
      <c r="O36" s="2"/>
    </row>
    <row r="37" spans="1:15" ht="15" x14ac:dyDescent="0.25">
      <c r="A37" s="6" t="s">
        <v>124</v>
      </c>
      <c r="B37" s="6"/>
      <c r="C37" s="74">
        <v>-23254172.030000001</v>
      </c>
      <c r="D37" s="17"/>
      <c r="E37" s="74">
        <v>14107511</v>
      </c>
      <c r="K37" s="31"/>
      <c r="L37" s="2"/>
      <c r="O37" s="2"/>
    </row>
    <row r="38" spans="1:15" ht="15" x14ac:dyDescent="0.25">
      <c r="A38" s="6" t="s">
        <v>34</v>
      </c>
      <c r="B38" s="6"/>
      <c r="C38" s="17">
        <v>9450837.6500000004</v>
      </c>
      <c r="D38" s="17"/>
      <c r="E38" s="17">
        <v>9450837.6500000004</v>
      </c>
      <c r="K38" s="31"/>
      <c r="L38" s="2"/>
      <c r="O38" s="2"/>
    </row>
    <row r="39" spans="1:15" ht="15" x14ac:dyDescent="0.25">
      <c r="A39" s="6" t="s">
        <v>35</v>
      </c>
      <c r="B39" s="6"/>
      <c r="C39" s="17">
        <v>216674361.28999999</v>
      </c>
      <c r="D39" s="17"/>
      <c r="E39" s="17">
        <v>175939913.22999999</v>
      </c>
      <c r="G39" s="32"/>
      <c r="H39" s="32"/>
      <c r="I39" s="32"/>
      <c r="K39" s="31"/>
      <c r="L39" s="2"/>
      <c r="O39" s="2"/>
    </row>
    <row r="40" spans="1:15" ht="15" x14ac:dyDescent="0.25">
      <c r="A40" s="6" t="s">
        <v>36</v>
      </c>
      <c r="B40" s="6"/>
      <c r="C40" s="39">
        <v>9868841.4399999995</v>
      </c>
      <c r="D40" s="73"/>
      <c r="E40" s="75">
        <v>30855703.210000001</v>
      </c>
      <c r="G40" s="27"/>
      <c r="H40" s="27"/>
      <c r="I40" s="27"/>
      <c r="K40" s="31"/>
      <c r="L40" s="2"/>
      <c r="O40" s="2"/>
    </row>
    <row r="41" spans="1:15" x14ac:dyDescent="0.2">
      <c r="A41" s="1" t="s">
        <v>37</v>
      </c>
      <c r="B41" s="1"/>
      <c r="C41" s="21">
        <f>SUM(C37:C40)</f>
        <v>212739868.34999999</v>
      </c>
      <c r="D41" s="21"/>
      <c r="E41" s="21">
        <f>SUM(E37:E40)</f>
        <v>230353965.09</v>
      </c>
      <c r="G41" s="32"/>
      <c r="H41" s="32"/>
      <c r="I41" s="32"/>
      <c r="K41" s="31"/>
      <c r="L41" s="2"/>
      <c r="O41" s="2"/>
    </row>
    <row r="42" spans="1:15" x14ac:dyDescent="0.2">
      <c r="A42" s="1"/>
      <c r="B42" s="1"/>
      <c r="C42" s="21"/>
      <c r="D42" s="21"/>
      <c r="E42" s="21"/>
      <c r="K42" s="31"/>
      <c r="L42" s="2"/>
      <c r="O42" s="2"/>
    </row>
    <row r="43" spans="1:15" ht="15" thickBot="1" x14ac:dyDescent="0.25">
      <c r="A43" s="1" t="s">
        <v>38</v>
      </c>
      <c r="B43" s="1"/>
      <c r="C43" s="24">
        <f>+C30+C41</f>
        <v>265601309.75</v>
      </c>
      <c r="D43" s="21"/>
      <c r="E43" s="24">
        <f>+E30+E41</f>
        <v>280388439.22000003</v>
      </c>
      <c r="K43" s="31"/>
      <c r="L43" s="2"/>
      <c r="O43" s="2"/>
    </row>
    <row r="44" spans="1:15" ht="15" thickTop="1" x14ac:dyDescent="0.2">
      <c r="C44" s="7"/>
      <c r="D44" s="7"/>
      <c r="E44" s="7"/>
      <c r="K44" s="31"/>
      <c r="L44" s="2"/>
      <c r="O44" s="2"/>
    </row>
    <row r="45" spans="1:15" x14ac:dyDescent="0.2">
      <c r="A45" s="16"/>
      <c r="B45" s="16"/>
      <c r="C45" s="14"/>
      <c r="D45" s="14"/>
      <c r="E45" s="76"/>
      <c r="I45" s="27"/>
      <c r="K45" s="31"/>
      <c r="L45" s="2"/>
      <c r="O45" s="2"/>
    </row>
    <row r="46" spans="1:15" ht="15" x14ac:dyDescent="0.25">
      <c r="A46" s="34" t="s">
        <v>39</v>
      </c>
      <c r="B46" s="34" t="s">
        <v>121</v>
      </c>
      <c r="D46" s="34"/>
      <c r="E46" s="34" t="s">
        <v>39</v>
      </c>
      <c r="F46" s="1"/>
      <c r="I46" s="27"/>
      <c r="K46" s="31"/>
      <c r="L46" s="2"/>
      <c r="O46" s="2"/>
    </row>
    <row r="47" spans="1:15" ht="15" x14ac:dyDescent="0.25">
      <c r="A47" s="34"/>
      <c r="B47" s="34"/>
      <c r="D47" s="34"/>
      <c r="E47" s="34"/>
      <c r="F47" s="1"/>
      <c r="K47" s="31"/>
      <c r="L47" s="2"/>
      <c r="O47" s="2"/>
    </row>
    <row r="48" spans="1:15" ht="15" x14ac:dyDescent="0.25">
      <c r="A48" s="34"/>
      <c r="B48" s="16"/>
      <c r="D48" s="16"/>
      <c r="E48" s="6"/>
      <c r="I48" s="27"/>
      <c r="K48" s="31"/>
      <c r="L48" s="2"/>
      <c r="O48" s="2"/>
    </row>
    <row r="49" spans="1:10" ht="15" x14ac:dyDescent="0.25">
      <c r="A49" s="8"/>
      <c r="B49" s="6"/>
      <c r="D49" s="6"/>
    </row>
    <row r="50" spans="1:10" x14ac:dyDescent="0.2">
      <c r="A50" s="8"/>
    </row>
    <row r="51" spans="1:10" ht="15" x14ac:dyDescent="0.25">
      <c r="A51" s="35" t="s">
        <v>40</v>
      </c>
      <c r="B51" s="91" t="s">
        <v>123</v>
      </c>
      <c r="C51" s="91"/>
      <c r="D51" s="35"/>
      <c r="E51" s="35" t="s">
        <v>112</v>
      </c>
    </row>
    <row r="52" spans="1:10" ht="15" x14ac:dyDescent="0.25">
      <c r="A52" s="35" t="s">
        <v>41</v>
      </c>
      <c r="B52" s="91" t="s">
        <v>122</v>
      </c>
      <c r="C52" s="91"/>
      <c r="D52" s="35"/>
      <c r="E52" s="35" t="s">
        <v>42</v>
      </c>
      <c r="F52" s="1"/>
    </row>
    <row r="53" spans="1:10" ht="15" x14ac:dyDescent="0.25">
      <c r="A53" s="35"/>
      <c r="B53" s="35"/>
      <c r="C53" s="35"/>
      <c r="D53" s="35"/>
      <c r="E53" s="35"/>
      <c r="F53" s="1"/>
    </row>
    <row r="54" spans="1:10" ht="15" thickBot="1" x14ac:dyDescent="0.25">
      <c r="A54" s="15"/>
      <c r="B54" s="15"/>
      <c r="C54" s="15"/>
      <c r="D54" s="15"/>
      <c r="E54" s="15"/>
      <c r="J54" s="9"/>
    </row>
    <row r="55" spans="1:10" ht="15.75" thickTop="1" x14ac:dyDescent="0.25">
      <c r="A55" s="10" t="s">
        <v>43</v>
      </c>
      <c r="B55" s="11"/>
      <c r="C55" s="11"/>
      <c r="D55" s="11"/>
      <c r="E55" s="88" t="s">
        <v>120</v>
      </c>
      <c r="F55" s="12"/>
      <c r="I55" s="13"/>
      <c r="J55" s="9"/>
    </row>
    <row r="56" spans="1:10" ht="15" x14ac:dyDescent="0.25">
      <c r="A56" s="10" t="s">
        <v>44</v>
      </c>
      <c r="B56" s="11"/>
      <c r="C56" s="11"/>
      <c r="D56" s="11"/>
      <c r="E56" s="11"/>
      <c r="F56" s="11"/>
      <c r="G56" s="13"/>
      <c r="J56" s="9"/>
    </row>
    <row r="57" spans="1:10" ht="15" x14ac:dyDescent="0.25">
      <c r="A57" s="10"/>
      <c r="B57" s="11"/>
      <c r="C57" s="11"/>
      <c r="D57" s="11"/>
      <c r="E57" s="11"/>
      <c r="F57" s="11"/>
      <c r="G57" s="13"/>
      <c r="J57" s="9"/>
    </row>
    <row r="58" spans="1:10" ht="15" thickBot="1" x14ac:dyDescent="0.25"/>
    <row r="59" spans="1:10" ht="71.25" customHeight="1" thickBot="1" x14ac:dyDescent="0.3">
      <c r="A59" s="96" t="s">
        <v>136</v>
      </c>
      <c r="B59" s="97"/>
      <c r="C59" s="97"/>
      <c r="D59" s="97"/>
      <c r="E59" s="98"/>
    </row>
    <row r="60" spans="1:10" ht="15.75" x14ac:dyDescent="0.25">
      <c r="A60" s="40"/>
      <c r="B60" s="41"/>
      <c r="C60" s="40"/>
      <c r="D60" s="40"/>
      <c r="E60" s="55"/>
    </row>
    <row r="61" spans="1:10" ht="15.75" x14ac:dyDescent="0.25">
      <c r="A61" s="95" t="s">
        <v>45</v>
      </c>
      <c r="B61" s="95"/>
      <c r="C61" s="95"/>
      <c r="D61" s="95"/>
      <c r="E61" s="95"/>
    </row>
    <row r="62" spans="1:10" ht="15.75" x14ac:dyDescent="0.25">
      <c r="A62" s="43" t="s">
        <v>1</v>
      </c>
      <c r="B62" s="41"/>
      <c r="C62" s="40"/>
      <c r="D62" s="40"/>
      <c r="E62" s="55"/>
    </row>
    <row r="63" spans="1:10" ht="15.75" x14ac:dyDescent="0.25">
      <c r="A63" s="40"/>
      <c r="B63" s="41"/>
      <c r="C63" s="40"/>
      <c r="D63" s="40"/>
      <c r="E63" s="55"/>
    </row>
    <row r="64" spans="1:10" ht="15.75" x14ac:dyDescent="0.25">
      <c r="A64" s="93" t="s">
        <v>46</v>
      </c>
      <c r="B64" s="93"/>
      <c r="C64" s="93"/>
      <c r="D64" s="93"/>
      <c r="E64" s="93"/>
    </row>
    <row r="65" spans="1:5" ht="15.75" x14ac:dyDescent="0.25">
      <c r="A65" s="94" t="s">
        <v>135</v>
      </c>
      <c r="B65" s="94"/>
      <c r="C65" s="94"/>
      <c r="D65" s="94"/>
      <c r="E65" s="94"/>
    </row>
    <row r="66" spans="1:5" ht="15.75" x14ac:dyDescent="0.25">
      <c r="A66" s="43" t="s">
        <v>47</v>
      </c>
      <c r="B66" s="44">
        <v>2023</v>
      </c>
      <c r="C66" s="44"/>
      <c r="D66" s="44"/>
      <c r="E66" s="77">
        <v>2022</v>
      </c>
    </row>
    <row r="67" spans="1:5" ht="15.75" x14ac:dyDescent="0.25">
      <c r="A67" s="40" t="s">
        <v>48</v>
      </c>
      <c r="B67" s="41">
        <v>50000</v>
      </c>
      <c r="C67" s="41"/>
      <c r="D67" s="41"/>
      <c r="E67" s="55">
        <v>50000</v>
      </c>
    </row>
    <row r="68" spans="1:5" ht="15.75" x14ac:dyDescent="0.25">
      <c r="A68" s="40" t="s">
        <v>49</v>
      </c>
      <c r="B68" s="41">
        <v>33032105.949999999</v>
      </c>
      <c r="C68" s="41"/>
      <c r="D68" s="41"/>
      <c r="E68" s="55">
        <v>36695336.289999999</v>
      </c>
    </row>
    <row r="69" spans="1:5" ht="15.75" x14ac:dyDescent="0.25">
      <c r="A69" s="40" t="s">
        <v>50</v>
      </c>
      <c r="B69" s="41">
        <v>3084657.61</v>
      </c>
      <c r="C69" s="41"/>
      <c r="D69" s="41"/>
      <c r="E69" s="55">
        <v>770367.66</v>
      </c>
    </row>
    <row r="70" spans="1:5" ht="15.75" x14ac:dyDescent="0.25">
      <c r="A70" s="40" t="s">
        <v>51</v>
      </c>
      <c r="B70" s="41">
        <v>15449.99</v>
      </c>
      <c r="C70" s="41"/>
      <c r="D70" s="41"/>
      <c r="E70" s="55">
        <v>23850</v>
      </c>
    </row>
    <row r="71" spans="1:5" ht="15.75" x14ac:dyDescent="0.25">
      <c r="A71" s="40" t="s">
        <v>165</v>
      </c>
      <c r="B71" s="45">
        <v>1018273.5</v>
      </c>
      <c r="C71" s="41"/>
      <c r="D71" s="41"/>
      <c r="E71" s="78">
        <v>1016566</v>
      </c>
    </row>
    <row r="72" spans="1:5" ht="16.5" thickBot="1" x14ac:dyDescent="0.3">
      <c r="A72" s="40" t="s">
        <v>52</v>
      </c>
      <c r="B72" s="68">
        <f>SUM(B67:B71)</f>
        <v>37200487.050000004</v>
      </c>
      <c r="C72" s="46"/>
      <c r="D72" s="46"/>
      <c r="E72" s="79">
        <f>SUM(E67:E71)</f>
        <v>38556119.949999996</v>
      </c>
    </row>
    <row r="73" spans="1:5" ht="16.5" thickTop="1" x14ac:dyDescent="0.25">
      <c r="A73" s="40"/>
      <c r="B73" s="41"/>
      <c r="C73" s="40"/>
      <c r="D73" s="40"/>
      <c r="E73" s="55"/>
    </row>
    <row r="74" spans="1:5" ht="15.75" x14ac:dyDescent="0.25">
      <c r="A74" s="40"/>
      <c r="B74" s="41"/>
      <c r="C74" s="40"/>
      <c r="D74" s="40"/>
      <c r="E74" s="55"/>
    </row>
    <row r="75" spans="1:5" ht="15.75" x14ac:dyDescent="0.25">
      <c r="A75" s="43" t="s">
        <v>53</v>
      </c>
      <c r="B75" s="41"/>
      <c r="C75" s="40"/>
      <c r="D75" s="40"/>
      <c r="E75" s="55"/>
    </row>
    <row r="76" spans="1:5" ht="15.75" x14ac:dyDescent="0.25">
      <c r="A76" s="94" t="s">
        <v>143</v>
      </c>
      <c r="B76" s="94"/>
      <c r="C76" s="94"/>
      <c r="D76" s="94"/>
      <c r="E76" s="94"/>
    </row>
    <row r="77" spans="1:5" ht="15.75" x14ac:dyDescent="0.25">
      <c r="A77" s="40"/>
      <c r="B77" s="41"/>
      <c r="C77" s="40"/>
      <c r="D77" s="40"/>
      <c r="E77" s="55"/>
    </row>
    <row r="78" spans="1:5" ht="15.75" x14ac:dyDescent="0.25">
      <c r="A78" s="43" t="s">
        <v>47</v>
      </c>
      <c r="B78" s="66">
        <v>2023</v>
      </c>
      <c r="C78" s="51"/>
      <c r="D78" s="51"/>
      <c r="E78" s="80">
        <v>2022</v>
      </c>
    </row>
    <row r="79" spans="1:5" ht="15.75" x14ac:dyDescent="0.25">
      <c r="A79" s="40" t="s">
        <v>54</v>
      </c>
      <c r="B79" s="47" t="s">
        <v>140</v>
      </c>
      <c r="C79" s="48"/>
      <c r="D79" s="48"/>
      <c r="E79" s="81" t="s">
        <v>137</v>
      </c>
    </row>
    <row r="80" spans="1:5" ht="16.5" thickBot="1" x14ac:dyDescent="0.3">
      <c r="A80" s="40"/>
      <c r="B80" s="82" t="s">
        <v>141</v>
      </c>
      <c r="C80" s="49"/>
      <c r="D80" s="49"/>
      <c r="E80" s="82" t="s">
        <v>138</v>
      </c>
    </row>
    <row r="81" spans="1:5" ht="16.5" thickTop="1" x14ac:dyDescent="0.25">
      <c r="A81" s="40"/>
      <c r="B81" s="50"/>
      <c r="C81" s="48"/>
      <c r="D81" s="48"/>
      <c r="E81" s="83"/>
    </row>
    <row r="82" spans="1:5" ht="15.75" customHeight="1" x14ac:dyDescent="0.2">
      <c r="A82" s="94" t="s">
        <v>142</v>
      </c>
      <c r="B82" s="94"/>
      <c r="C82" s="94"/>
      <c r="D82" s="94"/>
      <c r="E82" s="94"/>
    </row>
    <row r="83" spans="1:5" ht="15.75" customHeight="1" x14ac:dyDescent="0.2">
      <c r="A83" s="94"/>
      <c r="B83" s="94"/>
      <c r="C83" s="94"/>
      <c r="D83" s="94"/>
      <c r="E83" s="94"/>
    </row>
    <row r="84" spans="1:5" ht="15.75" customHeight="1" x14ac:dyDescent="0.25">
      <c r="A84" s="54"/>
      <c r="B84" s="54"/>
      <c r="C84" s="54"/>
      <c r="D84" s="54"/>
      <c r="E84" s="54"/>
    </row>
    <row r="85" spans="1:5" ht="15.75" x14ac:dyDescent="0.25">
      <c r="A85" s="43" t="s">
        <v>55</v>
      </c>
      <c r="B85" s="41"/>
      <c r="C85" s="40"/>
      <c r="D85" s="40"/>
      <c r="E85" s="55"/>
    </row>
    <row r="86" spans="1:5" ht="15.75" x14ac:dyDescent="0.25">
      <c r="A86" s="92" t="s">
        <v>144</v>
      </c>
      <c r="B86" s="92"/>
      <c r="C86" s="92"/>
      <c r="D86" s="92"/>
      <c r="E86" s="92"/>
    </row>
    <row r="87" spans="1:5" ht="15.75" x14ac:dyDescent="0.25">
      <c r="A87" s="40"/>
      <c r="B87" s="41"/>
      <c r="C87" s="40"/>
      <c r="D87" s="40"/>
      <c r="E87" s="55"/>
    </row>
    <row r="88" spans="1:5" ht="15.75" x14ac:dyDescent="0.25">
      <c r="A88" s="43" t="s">
        <v>47</v>
      </c>
      <c r="B88" s="66">
        <v>2023</v>
      </c>
      <c r="C88" s="51"/>
      <c r="D88" s="51"/>
      <c r="E88" s="80">
        <v>2022</v>
      </c>
    </row>
    <row r="89" spans="1:5" ht="15.75" x14ac:dyDescent="0.25">
      <c r="A89" s="40" t="s">
        <v>56</v>
      </c>
      <c r="B89" s="50">
        <v>79695800.439999998</v>
      </c>
      <c r="C89" s="53"/>
      <c r="D89" s="53"/>
      <c r="E89" s="83">
        <v>77206892.019999996</v>
      </c>
    </row>
    <row r="90" spans="1:5" ht="15.75" x14ac:dyDescent="0.25">
      <c r="A90" s="40" t="s">
        <v>133</v>
      </c>
      <c r="B90" s="52">
        <v>15321265.310000001</v>
      </c>
      <c r="C90" s="53"/>
      <c r="D90" s="53"/>
      <c r="E90" s="58">
        <v>0</v>
      </c>
    </row>
    <row r="91" spans="1:5" ht="16.5" thickBot="1" x14ac:dyDescent="0.3">
      <c r="A91" s="40" t="s">
        <v>57</v>
      </c>
      <c r="B91" s="69">
        <f>SUM(B89:B90)</f>
        <v>95017065.75</v>
      </c>
      <c r="C91" s="53"/>
      <c r="D91" s="53"/>
      <c r="E91" s="70">
        <f>+E89</f>
        <v>77206892.019999996</v>
      </c>
    </row>
    <row r="92" spans="1:5" ht="16.5" thickTop="1" x14ac:dyDescent="0.25">
      <c r="A92" s="40"/>
      <c r="B92" s="41"/>
      <c r="C92" s="40"/>
      <c r="D92" s="40"/>
      <c r="E92" s="55"/>
    </row>
    <row r="93" spans="1:5" ht="15.75" x14ac:dyDescent="0.25">
      <c r="A93" s="93" t="s">
        <v>58</v>
      </c>
      <c r="B93" s="93"/>
      <c r="C93" s="93"/>
      <c r="D93" s="93"/>
      <c r="E93" s="93"/>
    </row>
    <row r="94" spans="1:5" ht="37.5" customHeight="1" x14ac:dyDescent="0.25">
      <c r="A94" s="94" t="s">
        <v>166</v>
      </c>
      <c r="B94" s="94"/>
      <c r="C94" s="94"/>
      <c r="D94" s="94"/>
      <c r="E94" s="94"/>
    </row>
    <row r="95" spans="1:5" ht="15.75" x14ac:dyDescent="0.25">
      <c r="A95" s="40"/>
      <c r="B95" s="41"/>
      <c r="C95" s="40"/>
      <c r="D95" s="40"/>
      <c r="E95" s="55"/>
    </row>
    <row r="96" spans="1:5" ht="15.75" x14ac:dyDescent="0.25">
      <c r="A96" s="93" t="s">
        <v>129</v>
      </c>
      <c r="B96" s="93"/>
      <c r="C96" s="93"/>
      <c r="D96" s="93"/>
      <c r="E96" s="93"/>
    </row>
    <row r="97" spans="1:9" ht="40.5" customHeight="1" x14ac:dyDescent="0.25">
      <c r="A97" s="94" t="s">
        <v>146</v>
      </c>
      <c r="B97" s="94"/>
      <c r="C97" s="94"/>
      <c r="D97" s="94"/>
      <c r="E97" s="94"/>
    </row>
    <row r="98" spans="1:9" ht="18" customHeight="1" x14ac:dyDescent="0.25">
      <c r="A98" s="71" t="s">
        <v>47</v>
      </c>
      <c r="B98" s="89">
        <v>2023</v>
      </c>
      <c r="C98" s="54"/>
      <c r="D98" s="54"/>
      <c r="E98" s="43">
        <v>2022</v>
      </c>
    </row>
    <row r="99" spans="1:9" ht="15.75" x14ac:dyDescent="0.25">
      <c r="A99" s="54" t="s">
        <v>145</v>
      </c>
      <c r="B99" s="41">
        <v>297.55</v>
      </c>
      <c r="E99" s="41">
        <v>0</v>
      </c>
    </row>
    <row r="100" spans="1:9" ht="15.75" customHeight="1" x14ac:dyDescent="0.25">
      <c r="A100" s="54" t="s">
        <v>139</v>
      </c>
      <c r="B100" s="41">
        <v>0</v>
      </c>
      <c r="C100" s="54"/>
      <c r="D100" s="54"/>
      <c r="E100" s="41">
        <v>2500</v>
      </c>
    </row>
    <row r="101" spans="1:9" ht="15" customHeight="1" x14ac:dyDescent="0.25">
      <c r="A101" s="54" t="s">
        <v>130</v>
      </c>
      <c r="B101" s="41">
        <v>0</v>
      </c>
      <c r="C101" s="54"/>
      <c r="D101" s="54"/>
      <c r="E101" s="41">
        <v>3353.93</v>
      </c>
    </row>
    <row r="102" spans="1:9" ht="15" customHeight="1" thickBot="1" x14ac:dyDescent="0.3">
      <c r="A102" s="54" t="s">
        <v>131</v>
      </c>
      <c r="B102" s="70">
        <f>SUM(B99:B101)</f>
        <v>297.55</v>
      </c>
      <c r="C102" s="54"/>
      <c r="D102" s="54"/>
      <c r="E102" s="70">
        <f>SUM(E100:E101)</f>
        <v>5853.93</v>
      </c>
    </row>
    <row r="103" spans="1:9" ht="16.5" thickTop="1" x14ac:dyDescent="0.25">
      <c r="A103" s="40" t="s">
        <v>63</v>
      </c>
      <c r="B103" s="40"/>
      <c r="C103" s="40"/>
      <c r="D103" s="40"/>
      <c r="E103" s="40"/>
    </row>
    <row r="104" spans="1:9" ht="15.75" x14ac:dyDescent="0.25">
      <c r="A104" s="93" t="s">
        <v>119</v>
      </c>
      <c r="B104" s="93"/>
      <c r="C104" s="93"/>
      <c r="D104" s="93"/>
      <c r="E104" s="93"/>
    </row>
    <row r="105" spans="1:9" ht="41.25" customHeight="1" x14ac:dyDescent="0.25">
      <c r="A105" s="94" t="s">
        <v>164</v>
      </c>
      <c r="B105" s="94"/>
      <c r="C105" s="94"/>
      <c r="D105" s="94"/>
      <c r="E105" s="94"/>
      <c r="F105" s="94"/>
    </row>
    <row r="106" spans="1:9" ht="15.75" x14ac:dyDescent="0.25">
      <c r="A106" s="71" t="s">
        <v>47</v>
      </c>
      <c r="B106" s="44">
        <v>2023</v>
      </c>
      <c r="C106" s="51"/>
      <c r="D106" s="51"/>
      <c r="E106" s="77">
        <v>2022</v>
      </c>
    </row>
    <row r="107" spans="1:9" s="42" customFormat="1" ht="15.75" x14ac:dyDescent="0.25">
      <c r="A107" s="40" t="s">
        <v>125</v>
      </c>
      <c r="B107" s="41">
        <v>2243.9499999999998</v>
      </c>
      <c r="C107" s="51"/>
      <c r="D107" s="51"/>
      <c r="E107" s="41">
        <v>0</v>
      </c>
      <c r="F107"/>
      <c r="G107"/>
      <c r="H107"/>
      <c r="I107"/>
    </row>
    <row r="108" spans="1:9" s="42" customFormat="1" ht="15.75" x14ac:dyDescent="0.25">
      <c r="A108" s="40" t="s">
        <v>147</v>
      </c>
      <c r="B108" s="41">
        <v>155590</v>
      </c>
      <c r="C108" s="51"/>
      <c r="D108" s="51"/>
      <c r="E108" s="41">
        <v>0</v>
      </c>
      <c r="F108"/>
      <c r="G108"/>
      <c r="H108"/>
      <c r="I108"/>
    </row>
    <row r="109" spans="1:9" s="42" customFormat="1" ht="16.5" thickBot="1" x14ac:dyDescent="0.3">
      <c r="A109" s="72" t="s">
        <v>115</v>
      </c>
      <c r="B109" s="70">
        <f>SUM(B107:B108)</f>
        <v>157833.95000000001</v>
      </c>
      <c r="C109" s="51"/>
      <c r="D109" s="51"/>
      <c r="E109" s="70">
        <f>SUM(E107:E108)</f>
        <v>0</v>
      </c>
    </row>
    <row r="110" spans="1:9" ht="16.5" thickTop="1" x14ac:dyDescent="0.25">
      <c r="A110" s="40"/>
      <c r="B110" s="46"/>
      <c r="C110" s="40"/>
      <c r="D110" s="40"/>
    </row>
    <row r="111" spans="1:9" ht="15.75" x14ac:dyDescent="0.25">
      <c r="A111" s="43" t="s">
        <v>132</v>
      </c>
      <c r="B111" s="41"/>
      <c r="C111" s="40"/>
      <c r="D111" s="40"/>
      <c r="E111" s="55"/>
    </row>
    <row r="112" spans="1:9" ht="14.25" customHeight="1" x14ac:dyDescent="0.2">
      <c r="A112" s="99" t="s">
        <v>162</v>
      </c>
      <c r="B112" s="99"/>
      <c r="C112" s="99"/>
      <c r="D112" s="99"/>
      <c r="E112" s="99"/>
    </row>
    <row r="113" spans="1:5" ht="33" customHeight="1" x14ac:dyDescent="0.2">
      <c r="A113" s="99"/>
      <c r="B113" s="99"/>
      <c r="C113" s="99"/>
      <c r="D113" s="99"/>
      <c r="E113" s="99"/>
    </row>
    <row r="114" spans="1:5" ht="15.75" x14ac:dyDescent="0.25">
      <c r="A114" s="43" t="s">
        <v>47</v>
      </c>
      <c r="B114" s="44">
        <v>2023</v>
      </c>
      <c r="C114" s="44"/>
      <c r="D114" s="44"/>
      <c r="E114" s="77">
        <v>2022</v>
      </c>
    </row>
    <row r="115" spans="1:5" ht="15.75" x14ac:dyDescent="0.25">
      <c r="A115" s="40" t="s">
        <v>113</v>
      </c>
      <c r="B115" s="57">
        <v>2811817.17</v>
      </c>
      <c r="C115" s="51"/>
      <c r="D115" s="51"/>
      <c r="E115" s="83">
        <v>0</v>
      </c>
    </row>
    <row r="116" spans="1:5" ht="16.5" thickBot="1" x14ac:dyDescent="0.3">
      <c r="A116" s="43" t="s">
        <v>114</v>
      </c>
      <c r="B116" s="68">
        <f>SUM(B115:B115)</f>
        <v>2811817.17</v>
      </c>
      <c r="C116" s="40"/>
      <c r="D116" s="40"/>
      <c r="E116" s="70">
        <f ca="1">SUM(E115:E116)</f>
        <v>0</v>
      </c>
    </row>
    <row r="117" spans="1:5" ht="16.5" thickTop="1" x14ac:dyDescent="0.25">
      <c r="A117" s="40"/>
      <c r="B117" s="46"/>
      <c r="C117" s="40"/>
      <c r="D117" s="40"/>
      <c r="E117" s="59"/>
    </row>
    <row r="118" spans="1:5" ht="15.75" x14ac:dyDescent="0.25">
      <c r="A118" s="43" t="s">
        <v>159</v>
      </c>
      <c r="B118" s="41"/>
      <c r="C118" s="40"/>
      <c r="D118" s="40"/>
      <c r="E118" s="55"/>
    </row>
    <row r="119" spans="1:5" ht="14.25" customHeight="1" x14ac:dyDescent="0.2">
      <c r="A119" s="99" t="s">
        <v>163</v>
      </c>
      <c r="B119" s="99"/>
      <c r="C119" s="99"/>
      <c r="D119" s="99"/>
      <c r="E119" s="99"/>
    </row>
    <row r="120" spans="1:5" ht="33" customHeight="1" x14ac:dyDescent="0.2">
      <c r="A120" s="99"/>
      <c r="B120" s="99"/>
      <c r="C120" s="99"/>
      <c r="D120" s="99"/>
      <c r="E120" s="99"/>
    </row>
    <row r="121" spans="1:5" ht="15.75" x14ac:dyDescent="0.25">
      <c r="A121" s="43" t="s">
        <v>47</v>
      </c>
      <c r="B121" s="44">
        <v>2023</v>
      </c>
      <c r="C121" s="44"/>
      <c r="D121" s="44"/>
      <c r="E121" s="77">
        <v>2022</v>
      </c>
    </row>
    <row r="122" spans="1:5" ht="15.75" x14ac:dyDescent="0.25">
      <c r="A122" s="40" t="s">
        <v>160</v>
      </c>
      <c r="B122" s="57">
        <v>321649.59000000003</v>
      </c>
      <c r="C122" s="51"/>
      <c r="D122" s="51"/>
      <c r="E122" s="83">
        <v>0</v>
      </c>
    </row>
    <row r="123" spans="1:5" ht="15.75" x14ac:dyDescent="0.25">
      <c r="A123" s="40" t="s">
        <v>158</v>
      </c>
      <c r="B123" s="67">
        <v>0</v>
      </c>
      <c r="C123" s="51"/>
      <c r="D123" s="51"/>
      <c r="E123" s="58">
        <v>317004.59000000003</v>
      </c>
    </row>
    <row r="124" spans="1:5" ht="16.5" thickBot="1" x14ac:dyDescent="0.3">
      <c r="A124" s="43" t="s">
        <v>161</v>
      </c>
      <c r="B124" s="68">
        <f>SUM(B122:B122)</f>
        <v>321649.59000000003</v>
      </c>
      <c r="C124" s="40"/>
      <c r="D124" s="40"/>
      <c r="E124" s="70">
        <f>SUM(E122:E123)</f>
        <v>317004.59000000003</v>
      </c>
    </row>
    <row r="125" spans="1:5" ht="16.5" thickTop="1" x14ac:dyDescent="0.25">
      <c r="A125" s="40"/>
      <c r="B125" s="46"/>
      <c r="C125" s="60"/>
      <c r="D125" s="60"/>
      <c r="E125" s="61"/>
    </row>
    <row r="126" spans="1:5" ht="15.75" x14ac:dyDescent="0.25">
      <c r="A126" s="93" t="s">
        <v>59</v>
      </c>
      <c r="B126" s="93"/>
      <c r="C126" s="93"/>
      <c r="D126" s="93"/>
      <c r="E126" s="93"/>
    </row>
    <row r="127" spans="1:5" ht="15.75" x14ac:dyDescent="0.25">
      <c r="A127" s="92" t="s">
        <v>148</v>
      </c>
      <c r="B127" s="92"/>
      <c r="C127" s="92"/>
      <c r="D127" s="92"/>
      <c r="E127" s="92"/>
    </row>
    <row r="128" spans="1:5" ht="15.75" x14ac:dyDescent="0.25">
      <c r="A128" s="40"/>
      <c r="B128" s="41"/>
      <c r="C128" s="40"/>
      <c r="D128" s="40"/>
      <c r="E128" s="55"/>
    </row>
    <row r="129" spans="1:5" ht="15.75" x14ac:dyDescent="0.25">
      <c r="A129" s="40" t="s">
        <v>47</v>
      </c>
      <c r="B129" s="44">
        <v>2023</v>
      </c>
      <c r="C129" s="44"/>
      <c r="D129" s="44"/>
      <c r="E129" s="77">
        <v>2022</v>
      </c>
    </row>
    <row r="130" spans="1:5" ht="15.75" x14ac:dyDescent="0.25">
      <c r="A130" s="40" t="s">
        <v>60</v>
      </c>
      <c r="B130" s="50">
        <v>575736.30000000005</v>
      </c>
      <c r="C130" s="53"/>
      <c r="D130" s="53"/>
      <c r="E130" s="83">
        <v>391781.42</v>
      </c>
    </row>
    <row r="131" spans="1:5" ht="15.75" x14ac:dyDescent="0.25">
      <c r="A131" s="40" t="s">
        <v>61</v>
      </c>
      <c r="B131" s="52">
        <v>292470.3</v>
      </c>
      <c r="C131" s="53"/>
      <c r="D131" s="53"/>
      <c r="E131" s="58">
        <v>448148.17</v>
      </c>
    </row>
    <row r="132" spans="1:5" ht="16.5" thickBot="1" x14ac:dyDescent="0.3">
      <c r="A132" s="43" t="s">
        <v>62</v>
      </c>
      <c r="B132" s="69">
        <f>SUM(B130:B131)</f>
        <v>868206.60000000009</v>
      </c>
      <c r="C132" s="62"/>
      <c r="D132" s="62"/>
      <c r="E132" s="70">
        <f>SUM(E130:E131)</f>
        <v>839929.59</v>
      </c>
    </row>
    <row r="133" spans="1:5" ht="16.5" thickTop="1" x14ac:dyDescent="0.25">
      <c r="A133" s="40" t="s">
        <v>63</v>
      </c>
      <c r="B133" s="41"/>
      <c r="C133" s="40"/>
      <c r="D133" s="40"/>
      <c r="E133" s="55"/>
    </row>
    <row r="134" spans="1:5" ht="15.75" x14ac:dyDescent="0.25">
      <c r="A134" s="93" t="s">
        <v>64</v>
      </c>
      <c r="B134" s="93"/>
      <c r="C134" s="93"/>
      <c r="D134" s="93"/>
      <c r="E134" s="93"/>
    </row>
    <row r="135" spans="1:5" ht="15.75" x14ac:dyDescent="0.25">
      <c r="A135" s="92" t="s">
        <v>149</v>
      </c>
      <c r="B135" s="92"/>
      <c r="C135" s="92"/>
      <c r="D135" s="92"/>
      <c r="E135" s="92"/>
    </row>
    <row r="136" spans="1:5" ht="15.75" x14ac:dyDescent="0.25">
      <c r="A136" s="43" t="s">
        <v>47</v>
      </c>
      <c r="B136" s="44">
        <v>2023</v>
      </c>
      <c r="C136" s="44"/>
      <c r="D136" s="44"/>
      <c r="E136" s="77">
        <v>2022</v>
      </c>
    </row>
    <row r="137" spans="1:5" ht="15.75" x14ac:dyDescent="0.25">
      <c r="A137" s="40" t="s">
        <v>65</v>
      </c>
      <c r="B137" s="50">
        <v>528102.67000000004</v>
      </c>
      <c r="C137" s="41"/>
      <c r="D137" s="41"/>
      <c r="E137" s="83">
        <v>1764999.01</v>
      </c>
    </row>
    <row r="138" spans="1:5" ht="15.75" x14ac:dyDescent="0.25">
      <c r="A138" s="40" t="s">
        <v>116</v>
      </c>
      <c r="B138" s="52">
        <v>625921.65</v>
      </c>
      <c r="C138" s="41"/>
      <c r="D138" s="41"/>
      <c r="E138" s="58">
        <v>502859</v>
      </c>
    </row>
    <row r="139" spans="1:5" ht="16.5" thickBot="1" x14ac:dyDescent="0.3">
      <c r="A139" s="43" t="s">
        <v>66</v>
      </c>
      <c r="B139" s="68">
        <f>SUM(B137:B138)</f>
        <v>1154024.32</v>
      </c>
      <c r="C139" s="46"/>
      <c r="D139" s="46"/>
      <c r="E139" s="79">
        <f>SUM(E137:E138)</f>
        <v>2267858.0099999998</v>
      </c>
    </row>
    <row r="140" spans="1:5" ht="16.5" thickTop="1" x14ac:dyDescent="0.25">
      <c r="A140" s="40"/>
      <c r="B140" s="41"/>
      <c r="C140" s="40"/>
      <c r="D140" s="40"/>
      <c r="E140" s="55"/>
    </row>
    <row r="141" spans="1:5" ht="15.75" x14ac:dyDescent="0.25">
      <c r="A141" s="93" t="s">
        <v>67</v>
      </c>
      <c r="B141" s="93"/>
      <c r="C141" s="93"/>
      <c r="D141" s="93"/>
      <c r="E141" s="93"/>
    </row>
    <row r="142" spans="1:5" ht="15.75" x14ac:dyDescent="0.25">
      <c r="A142" s="40" t="s">
        <v>150</v>
      </c>
      <c r="B142" s="41"/>
      <c r="C142" s="40"/>
      <c r="D142" s="40"/>
      <c r="E142" s="55"/>
    </row>
    <row r="143" spans="1:5" ht="15.75" x14ac:dyDescent="0.25">
      <c r="A143" s="40"/>
      <c r="B143" s="41"/>
      <c r="C143" s="40"/>
      <c r="D143" s="40"/>
      <c r="E143" s="55"/>
    </row>
    <row r="144" spans="1:5" ht="15.75" x14ac:dyDescent="0.25">
      <c r="A144" s="43" t="s">
        <v>47</v>
      </c>
      <c r="B144" s="44">
        <v>2023</v>
      </c>
      <c r="C144" s="44"/>
      <c r="D144" s="44"/>
      <c r="E144" s="77">
        <v>2022</v>
      </c>
    </row>
    <row r="145" spans="1:5" ht="15.75" x14ac:dyDescent="0.25">
      <c r="A145" s="40" t="s">
        <v>68</v>
      </c>
      <c r="B145" s="41">
        <v>35297293.880000003</v>
      </c>
      <c r="C145" s="41"/>
      <c r="D145" s="41"/>
      <c r="E145" s="55">
        <v>35297293.880000003</v>
      </c>
    </row>
    <row r="146" spans="1:5" ht="15.75" x14ac:dyDescent="0.25">
      <c r="A146" s="40" t="s">
        <v>69</v>
      </c>
      <c r="B146" s="41">
        <v>87017827.489999995</v>
      </c>
      <c r="C146" s="41"/>
      <c r="D146" s="41"/>
      <c r="E146" s="55">
        <v>87017827.489999995</v>
      </c>
    </row>
    <row r="147" spans="1:5" ht="15.75" x14ac:dyDescent="0.25">
      <c r="A147" s="40" t="s">
        <v>70</v>
      </c>
      <c r="B147" s="41">
        <v>18776717.239999998</v>
      </c>
      <c r="C147" s="41"/>
      <c r="D147" s="41"/>
      <c r="E147" s="55">
        <v>20347852.829999998</v>
      </c>
    </row>
    <row r="148" spans="1:5" ht="15.75" x14ac:dyDescent="0.25">
      <c r="A148" s="40" t="s">
        <v>71</v>
      </c>
      <c r="B148" s="41">
        <v>7764883.5</v>
      </c>
      <c r="C148" s="41"/>
      <c r="D148" s="41"/>
      <c r="E148" s="55">
        <v>7764883.5</v>
      </c>
    </row>
    <row r="149" spans="1:5" ht="15.75" x14ac:dyDescent="0.25">
      <c r="A149" s="40" t="s">
        <v>126</v>
      </c>
      <c r="B149" s="41">
        <v>231413.39</v>
      </c>
      <c r="C149" s="41"/>
      <c r="D149" s="41"/>
      <c r="E149" s="55">
        <v>0</v>
      </c>
    </row>
    <row r="150" spans="1:5" ht="15.75" x14ac:dyDescent="0.25">
      <c r="A150" s="40" t="s">
        <v>72</v>
      </c>
      <c r="B150" s="41">
        <v>15657296.99</v>
      </c>
      <c r="C150" s="41"/>
      <c r="D150" s="41"/>
      <c r="E150" s="55">
        <v>12741241.890000001</v>
      </c>
    </row>
    <row r="151" spans="1:5" ht="15.75" x14ac:dyDescent="0.25">
      <c r="A151" s="40" t="s">
        <v>73</v>
      </c>
      <c r="B151" s="41">
        <v>447571.36</v>
      </c>
      <c r="C151" s="41"/>
      <c r="D151" s="41"/>
      <c r="E151" s="55">
        <v>388571.36</v>
      </c>
    </row>
    <row r="152" spans="1:5" ht="15.75" x14ac:dyDescent="0.25">
      <c r="A152" s="40" t="s">
        <v>74</v>
      </c>
      <c r="B152" s="41">
        <v>4227390.92</v>
      </c>
      <c r="C152" s="41"/>
      <c r="D152" s="41"/>
      <c r="E152" s="55">
        <v>4182679.03</v>
      </c>
    </row>
    <row r="153" spans="1:5" ht="15.75" x14ac:dyDescent="0.25">
      <c r="A153" s="40" t="s">
        <v>75</v>
      </c>
      <c r="B153" s="41">
        <v>5620358.46</v>
      </c>
      <c r="C153" s="41"/>
      <c r="D153" s="41"/>
      <c r="E153" s="55">
        <v>3832335.48</v>
      </c>
    </row>
    <row r="154" spans="1:5" ht="15.75" x14ac:dyDescent="0.25">
      <c r="A154" s="40" t="s">
        <v>76</v>
      </c>
      <c r="B154" s="41">
        <v>154576.57999999999</v>
      </c>
      <c r="C154" s="41"/>
      <c r="D154" s="41"/>
      <c r="E154" s="55">
        <v>203726.58</v>
      </c>
    </row>
    <row r="155" spans="1:5" ht="15.75" x14ac:dyDescent="0.25">
      <c r="A155" s="40" t="s">
        <v>77</v>
      </c>
      <c r="B155" s="41">
        <v>509120.28</v>
      </c>
      <c r="C155" s="41"/>
      <c r="D155" s="41"/>
      <c r="E155" s="55">
        <v>613603.94999999995</v>
      </c>
    </row>
    <row r="156" spans="1:5" ht="15.75" x14ac:dyDescent="0.25">
      <c r="A156" s="40" t="s">
        <v>78</v>
      </c>
      <c r="B156" s="41">
        <v>275199.59999999998</v>
      </c>
      <c r="C156" s="41"/>
      <c r="D156" s="41"/>
      <c r="E156" s="55">
        <v>81089.600000000006</v>
      </c>
    </row>
    <row r="157" spans="1:5" ht="15.75" x14ac:dyDescent="0.25">
      <c r="A157" s="40" t="s">
        <v>79</v>
      </c>
      <c r="B157" s="45">
        <v>2618721.61</v>
      </c>
      <c r="C157" s="41"/>
      <c r="D157" s="41"/>
      <c r="E157" s="78">
        <v>2618721.61</v>
      </c>
    </row>
    <row r="158" spans="1:5" ht="15.75" x14ac:dyDescent="0.25">
      <c r="A158" s="43" t="s">
        <v>80</v>
      </c>
      <c r="B158" s="46">
        <f>SUM(B145:B157)</f>
        <v>178598371.30000004</v>
      </c>
      <c r="C158" s="46"/>
      <c r="D158" s="46"/>
      <c r="E158" s="84">
        <f>SUM(E145:E157)</f>
        <v>175089827.19999999</v>
      </c>
    </row>
    <row r="159" spans="1:5" ht="15.75" x14ac:dyDescent="0.25">
      <c r="A159" s="40" t="s">
        <v>81</v>
      </c>
      <c r="B159" s="63">
        <v>-76170925.189999998</v>
      </c>
      <c r="C159" s="41"/>
      <c r="D159" s="41"/>
      <c r="E159" s="63">
        <v>-73681753.189999998</v>
      </c>
    </row>
    <row r="160" spans="1:5" ht="16.5" thickBot="1" x14ac:dyDescent="0.3">
      <c r="A160" s="43" t="s">
        <v>82</v>
      </c>
      <c r="B160" s="68">
        <f>+B158+B159</f>
        <v>102427446.11000004</v>
      </c>
      <c r="C160" s="46"/>
      <c r="D160" s="46"/>
      <c r="E160" s="79">
        <f>SUM(E158:E159)</f>
        <v>101408074.00999999</v>
      </c>
    </row>
    <row r="161" spans="1:5" ht="16.5" thickTop="1" x14ac:dyDescent="0.25">
      <c r="A161" s="40"/>
      <c r="B161" s="41"/>
      <c r="C161" s="40"/>
      <c r="D161" s="40"/>
      <c r="E161" s="55"/>
    </row>
    <row r="162" spans="1:5" ht="15.75" x14ac:dyDescent="0.25">
      <c r="A162" s="93" t="s">
        <v>83</v>
      </c>
      <c r="B162" s="93"/>
      <c r="C162" s="93"/>
      <c r="D162" s="93"/>
      <c r="E162" s="93"/>
    </row>
    <row r="163" spans="1:5" ht="15.75" x14ac:dyDescent="0.25">
      <c r="A163" s="64"/>
      <c r="B163" s="65"/>
      <c r="C163" s="64"/>
      <c r="D163" s="64"/>
      <c r="E163" s="85"/>
    </row>
    <row r="164" spans="1:5" ht="15.75" x14ac:dyDescent="0.25">
      <c r="A164" s="92" t="s">
        <v>151</v>
      </c>
      <c r="B164" s="92"/>
      <c r="C164" s="92"/>
      <c r="D164" s="92"/>
      <c r="E164" s="92"/>
    </row>
    <row r="165" spans="1:5" ht="15.75" x14ac:dyDescent="0.25">
      <c r="A165" s="43" t="s">
        <v>47</v>
      </c>
      <c r="B165" s="44">
        <v>2023</v>
      </c>
      <c r="C165" s="44"/>
      <c r="D165" s="44"/>
      <c r="E165" s="77">
        <v>2022</v>
      </c>
    </row>
    <row r="166" spans="1:5" ht="15.75" x14ac:dyDescent="0.25">
      <c r="A166" s="40" t="s">
        <v>84</v>
      </c>
      <c r="B166" s="41">
        <v>9740252.3000000007</v>
      </c>
      <c r="C166" s="41"/>
      <c r="D166" s="41"/>
      <c r="E166" s="55">
        <v>9740252.3000000007</v>
      </c>
    </row>
    <row r="167" spans="1:5" ht="15.75" x14ac:dyDescent="0.25">
      <c r="A167" s="40" t="s">
        <v>85</v>
      </c>
      <c r="B167" s="45">
        <v>2282708.7599999998</v>
      </c>
      <c r="C167" s="41"/>
      <c r="D167" s="41"/>
      <c r="E167" s="78">
        <v>39233391.789999999</v>
      </c>
    </row>
    <row r="168" spans="1:5" ht="15.75" x14ac:dyDescent="0.25">
      <c r="A168" s="40" t="s">
        <v>86</v>
      </c>
      <c r="B168" s="46">
        <f>SUM(B166:B167)</f>
        <v>12022961.060000001</v>
      </c>
      <c r="C168" s="46"/>
      <c r="D168" s="46"/>
      <c r="E168" s="84">
        <f>SUM(E166:E167)</f>
        <v>48973644.090000004</v>
      </c>
    </row>
    <row r="169" spans="1:5" ht="15.75" x14ac:dyDescent="0.25">
      <c r="A169" s="40" t="s">
        <v>87</v>
      </c>
      <c r="B169" s="63">
        <v>-9740252.3000000007</v>
      </c>
      <c r="C169" s="41"/>
      <c r="D169" s="41"/>
      <c r="E169" s="63">
        <v>-9740252.3000000007</v>
      </c>
    </row>
    <row r="170" spans="1:5" ht="16.5" thickBot="1" x14ac:dyDescent="0.3">
      <c r="A170" s="40" t="s">
        <v>82</v>
      </c>
      <c r="B170" s="68">
        <f>SUM(B168:B169)</f>
        <v>2282708.7599999998</v>
      </c>
      <c r="C170" s="46"/>
      <c r="D170" s="46"/>
      <c r="E170" s="79">
        <f>SUM(E168:E169)</f>
        <v>39233391.790000007</v>
      </c>
    </row>
    <row r="171" spans="1:5" ht="16.5" thickTop="1" x14ac:dyDescent="0.25">
      <c r="A171" s="40"/>
      <c r="B171" s="41"/>
      <c r="C171" s="40"/>
      <c r="D171" s="40"/>
      <c r="E171" s="55"/>
    </row>
    <row r="172" spans="1:5" ht="15.75" x14ac:dyDescent="0.25">
      <c r="A172" s="93" t="s">
        <v>88</v>
      </c>
      <c r="B172" s="93"/>
      <c r="C172" s="93"/>
      <c r="D172" s="93"/>
      <c r="E172" s="93"/>
    </row>
    <row r="173" spans="1:5" ht="15.75" x14ac:dyDescent="0.25">
      <c r="A173" s="92" t="s">
        <v>152</v>
      </c>
      <c r="B173" s="92"/>
      <c r="C173" s="92"/>
      <c r="D173" s="92"/>
      <c r="E173" s="92"/>
    </row>
    <row r="174" spans="1:5" ht="15.75" x14ac:dyDescent="0.25">
      <c r="A174" s="40"/>
      <c r="B174" s="41"/>
      <c r="C174" s="40"/>
      <c r="D174" s="40"/>
      <c r="E174" s="55"/>
    </row>
    <row r="175" spans="1:5" ht="15.75" x14ac:dyDescent="0.25">
      <c r="A175" s="43" t="s">
        <v>47</v>
      </c>
      <c r="B175" s="44">
        <v>2023</v>
      </c>
      <c r="C175" s="44"/>
      <c r="D175" s="44"/>
      <c r="E175" s="77">
        <v>2022</v>
      </c>
    </row>
    <row r="176" spans="1:5" ht="15.75" x14ac:dyDescent="0.25">
      <c r="A176" s="40" t="s">
        <v>89</v>
      </c>
      <c r="B176" s="41">
        <v>19853416.93</v>
      </c>
      <c r="C176" s="41"/>
      <c r="D176" s="41"/>
      <c r="E176" s="55">
        <v>16712234.720000001</v>
      </c>
    </row>
    <row r="177" spans="1:5" ht="15.75" x14ac:dyDescent="0.25">
      <c r="A177" s="40" t="s">
        <v>90</v>
      </c>
      <c r="B177" s="45">
        <v>2567592.9700000002</v>
      </c>
      <c r="C177" s="41"/>
      <c r="D177" s="41"/>
      <c r="E177" s="78">
        <v>2637592.9700000002</v>
      </c>
    </row>
    <row r="178" spans="1:5" ht="16.5" thickBot="1" x14ac:dyDescent="0.3">
      <c r="A178" s="43" t="s">
        <v>91</v>
      </c>
      <c r="B178" s="68">
        <f>SUM(B176:B177)</f>
        <v>22421009.899999999</v>
      </c>
      <c r="C178" s="46"/>
      <c r="D178" s="46"/>
      <c r="E178" s="79">
        <f>SUM(E176:E177)</f>
        <v>19349827.690000001</v>
      </c>
    </row>
    <row r="179" spans="1:5" ht="16.5" thickTop="1" x14ac:dyDescent="0.25">
      <c r="A179" s="40"/>
      <c r="B179" s="41"/>
      <c r="C179" s="40"/>
      <c r="D179" s="40"/>
      <c r="E179" s="55"/>
    </row>
    <row r="180" spans="1:5" ht="15.75" x14ac:dyDescent="0.25">
      <c r="A180" s="40"/>
      <c r="B180" s="41"/>
      <c r="C180" s="40"/>
      <c r="D180" s="40"/>
      <c r="E180" s="55"/>
    </row>
    <row r="181" spans="1:5" ht="15.75" x14ac:dyDescent="0.25">
      <c r="A181" s="43" t="s">
        <v>92</v>
      </c>
      <c r="B181" s="41"/>
      <c r="C181" s="40"/>
      <c r="D181" s="40"/>
      <c r="E181" s="55"/>
    </row>
    <row r="182" spans="1:5" ht="15.75" x14ac:dyDescent="0.25">
      <c r="A182" s="93" t="s">
        <v>93</v>
      </c>
      <c r="B182" s="93"/>
      <c r="C182" s="93"/>
      <c r="D182" s="93"/>
      <c r="E182" s="93"/>
    </row>
    <row r="183" spans="1:5" ht="15.75" x14ac:dyDescent="0.25">
      <c r="A183" s="92" t="s">
        <v>153</v>
      </c>
      <c r="B183" s="92"/>
      <c r="C183" s="92"/>
      <c r="D183" s="92"/>
      <c r="E183" s="92"/>
    </row>
    <row r="184" spans="1:5" ht="15.75" x14ac:dyDescent="0.25">
      <c r="A184" s="40"/>
      <c r="B184" s="41"/>
      <c r="C184" s="40"/>
      <c r="D184" s="40"/>
      <c r="E184" s="55"/>
    </row>
    <row r="185" spans="1:5" ht="15.75" x14ac:dyDescent="0.25">
      <c r="A185" s="64" t="s">
        <v>47</v>
      </c>
      <c r="B185" s="44">
        <v>2023</v>
      </c>
      <c r="C185" s="44" t="s">
        <v>94</v>
      </c>
      <c r="D185" s="44"/>
      <c r="E185" s="77">
        <v>2022</v>
      </c>
    </row>
    <row r="186" spans="1:5" ht="15.75" x14ac:dyDescent="0.25">
      <c r="A186" s="40" t="s">
        <v>95</v>
      </c>
      <c r="B186" s="41">
        <v>95882.4</v>
      </c>
      <c r="C186" s="41"/>
      <c r="D186" s="41"/>
      <c r="E186" s="55">
        <v>90472.4</v>
      </c>
    </row>
    <row r="187" spans="1:5" ht="15.75" x14ac:dyDescent="0.25">
      <c r="A187" s="40" t="s">
        <v>96</v>
      </c>
      <c r="B187" s="41">
        <v>261222.43</v>
      </c>
      <c r="C187" s="41"/>
      <c r="D187" s="41"/>
      <c r="E187" s="55">
        <v>239188.73</v>
      </c>
    </row>
    <row r="188" spans="1:5" ht="15.75" x14ac:dyDescent="0.25">
      <c r="A188" s="40" t="s">
        <v>97</v>
      </c>
      <c r="B188" s="41">
        <v>11333856.01</v>
      </c>
      <c r="C188" s="41"/>
      <c r="D188" s="41"/>
      <c r="E188" s="55">
        <v>10729457.25</v>
      </c>
    </row>
    <row r="189" spans="1:5" ht="15.75" x14ac:dyDescent="0.25">
      <c r="A189" s="40" t="s">
        <v>98</v>
      </c>
      <c r="B189" s="41">
        <v>136739.21</v>
      </c>
      <c r="C189" s="41"/>
      <c r="D189" s="41"/>
      <c r="E189" s="55">
        <v>29959.45</v>
      </c>
    </row>
    <row r="190" spans="1:5" ht="15.75" x14ac:dyDescent="0.25">
      <c r="A190" s="40" t="s">
        <v>99</v>
      </c>
      <c r="B190" s="41">
        <v>216610.33</v>
      </c>
      <c r="C190" s="41"/>
      <c r="D190" s="41"/>
      <c r="E190" s="55">
        <v>52046.26</v>
      </c>
    </row>
    <row r="191" spans="1:5" ht="16.5" thickBot="1" x14ac:dyDescent="0.3">
      <c r="A191" s="43" t="s">
        <v>100</v>
      </c>
      <c r="B191" s="79">
        <f>SUM(B186:B190)</f>
        <v>12044310.380000001</v>
      </c>
      <c r="C191" s="46"/>
      <c r="D191" s="46"/>
      <c r="E191" s="79">
        <f>SUM(E186:E190)</f>
        <v>11141124.09</v>
      </c>
    </row>
    <row r="192" spans="1:5" ht="16.5" thickTop="1" x14ac:dyDescent="0.25">
      <c r="A192" s="40"/>
      <c r="B192" s="46"/>
      <c r="C192" s="46"/>
      <c r="D192" s="46"/>
      <c r="E192" s="84"/>
    </row>
    <row r="193" spans="1:5" ht="15.75" x14ac:dyDescent="0.25">
      <c r="A193" s="93" t="s">
        <v>101</v>
      </c>
      <c r="B193" s="93"/>
      <c r="C193" s="93"/>
      <c r="D193" s="93"/>
      <c r="E193" s="93"/>
    </row>
    <row r="194" spans="1:5" ht="15.75" x14ac:dyDescent="0.25">
      <c r="A194" s="92" t="s">
        <v>154</v>
      </c>
      <c r="B194" s="92"/>
      <c r="C194" s="92"/>
      <c r="D194" s="92"/>
      <c r="E194" s="92"/>
    </row>
    <row r="195" spans="1:5" ht="15.75" x14ac:dyDescent="0.25">
      <c r="A195" s="56"/>
      <c r="B195" s="56"/>
      <c r="C195" s="56"/>
      <c r="D195" s="56"/>
      <c r="E195" s="86"/>
    </row>
    <row r="196" spans="1:5" ht="15.75" x14ac:dyDescent="0.25">
      <c r="A196" s="43" t="s">
        <v>47</v>
      </c>
      <c r="B196" s="44">
        <v>2023</v>
      </c>
      <c r="C196" s="44" t="s">
        <v>94</v>
      </c>
      <c r="D196" s="44"/>
      <c r="E196" s="77">
        <v>2022</v>
      </c>
    </row>
    <row r="197" spans="1:5" ht="15.75" x14ac:dyDescent="0.25">
      <c r="A197" s="40" t="s">
        <v>155</v>
      </c>
      <c r="B197" s="57">
        <v>163221.39000000001</v>
      </c>
      <c r="C197" s="57"/>
      <c r="D197" s="57"/>
      <c r="E197" s="87">
        <v>0</v>
      </c>
    </row>
    <row r="198" spans="1:5" ht="15.75" x14ac:dyDescent="0.25">
      <c r="A198" s="40" t="s">
        <v>128</v>
      </c>
      <c r="B198" s="57">
        <v>5851784.5700000003</v>
      </c>
      <c r="C198" s="57"/>
      <c r="D198" s="57"/>
      <c r="E198" s="87">
        <v>558213.15</v>
      </c>
    </row>
    <row r="199" spans="1:5" ht="15.75" x14ac:dyDescent="0.25">
      <c r="A199" s="40" t="s">
        <v>127</v>
      </c>
      <c r="B199" s="57">
        <v>2542563.89</v>
      </c>
      <c r="C199" s="57"/>
      <c r="D199" s="57"/>
      <c r="E199" s="87">
        <v>0</v>
      </c>
    </row>
    <row r="200" spans="1:5" ht="16.5" thickBot="1" x14ac:dyDescent="0.3">
      <c r="A200" s="43" t="s">
        <v>102</v>
      </c>
      <c r="B200" s="68">
        <f>SUM(B197:B199)</f>
        <v>8557569.8499999996</v>
      </c>
      <c r="C200" s="46"/>
      <c r="D200" s="46"/>
      <c r="E200" s="79">
        <f>SUM(E198:E198)</f>
        <v>558213.15</v>
      </c>
    </row>
    <row r="201" spans="1:5" ht="16.5" thickTop="1" x14ac:dyDescent="0.25">
      <c r="A201" s="40"/>
      <c r="B201" s="41"/>
      <c r="C201" s="40"/>
      <c r="D201" s="40"/>
      <c r="E201" s="55"/>
    </row>
    <row r="202" spans="1:5" ht="15.75" x14ac:dyDescent="0.25">
      <c r="A202" s="93" t="s">
        <v>103</v>
      </c>
      <c r="B202" s="93"/>
      <c r="C202" s="93"/>
      <c r="D202" s="93"/>
      <c r="E202" s="93"/>
    </row>
    <row r="203" spans="1:5" ht="15.75" x14ac:dyDescent="0.25">
      <c r="A203" s="92" t="s">
        <v>156</v>
      </c>
      <c r="B203" s="92"/>
      <c r="C203" s="92"/>
      <c r="D203" s="92"/>
      <c r="E203" s="92"/>
    </row>
    <row r="204" spans="1:5" ht="15.75" x14ac:dyDescent="0.25">
      <c r="A204" s="56"/>
      <c r="B204" s="56"/>
      <c r="C204" s="56"/>
      <c r="D204" s="56"/>
      <c r="E204" s="56"/>
    </row>
    <row r="205" spans="1:5" ht="15.75" x14ac:dyDescent="0.25">
      <c r="A205" s="43" t="s">
        <v>47</v>
      </c>
      <c r="B205" s="44">
        <v>2023</v>
      </c>
      <c r="C205" s="44" t="s">
        <v>94</v>
      </c>
      <c r="D205" s="44"/>
      <c r="E205" s="77">
        <v>2022</v>
      </c>
    </row>
    <row r="206" spans="1:5" ht="15.75" x14ac:dyDescent="0.25">
      <c r="A206" s="40" t="s">
        <v>27</v>
      </c>
      <c r="B206" s="57">
        <v>0</v>
      </c>
      <c r="C206" s="44"/>
      <c r="D206" s="44"/>
      <c r="E206" s="87">
        <v>1350.12</v>
      </c>
    </row>
    <row r="207" spans="1:5" ht="15.75" x14ac:dyDescent="0.25">
      <c r="A207" s="40" t="s">
        <v>117</v>
      </c>
      <c r="B207" s="57">
        <v>10664537.539999999</v>
      </c>
      <c r="C207" s="44"/>
      <c r="D207" s="44"/>
      <c r="E207" s="87">
        <v>10564725.26</v>
      </c>
    </row>
    <row r="208" spans="1:5" ht="15.75" x14ac:dyDescent="0.25">
      <c r="A208" s="40" t="s">
        <v>118</v>
      </c>
      <c r="B208" s="57">
        <v>20576750.129999999</v>
      </c>
      <c r="C208" s="44"/>
      <c r="D208" s="44"/>
      <c r="E208" s="87">
        <v>21025462.23</v>
      </c>
    </row>
    <row r="209" spans="1:5" ht="15.75" x14ac:dyDescent="0.25">
      <c r="A209" s="40" t="s">
        <v>104</v>
      </c>
      <c r="B209" s="57">
        <v>0</v>
      </c>
      <c r="C209" s="44"/>
      <c r="D209" s="44"/>
      <c r="E209" s="87">
        <v>5727033.2800000003</v>
      </c>
    </row>
    <row r="210" spans="1:5" ht="15.75" x14ac:dyDescent="0.25">
      <c r="A210" s="40" t="s">
        <v>105</v>
      </c>
      <c r="B210" s="57">
        <v>1018273.5</v>
      </c>
      <c r="C210" s="44"/>
      <c r="D210" s="44"/>
      <c r="E210" s="87">
        <v>1016566</v>
      </c>
    </row>
    <row r="211" spans="1:5" ht="16.5" thickBot="1" x14ac:dyDescent="0.3">
      <c r="A211" s="43" t="s">
        <v>106</v>
      </c>
      <c r="B211" s="68">
        <f>SUM(B207:B210)</f>
        <v>32259561.169999998</v>
      </c>
      <c r="C211" s="46"/>
      <c r="D211" s="46"/>
      <c r="E211" s="79">
        <f>SUM(E206:E210)</f>
        <v>38335136.890000001</v>
      </c>
    </row>
    <row r="212" spans="1:5" ht="16.5" thickTop="1" x14ac:dyDescent="0.25">
      <c r="A212" s="40"/>
      <c r="B212" s="41"/>
      <c r="C212" s="40"/>
      <c r="D212" s="40"/>
      <c r="E212" s="55"/>
    </row>
    <row r="213" spans="1:5" ht="15.75" x14ac:dyDescent="0.25">
      <c r="A213" s="40"/>
      <c r="B213" s="41"/>
      <c r="C213" s="40"/>
      <c r="D213" s="40"/>
      <c r="E213" s="55"/>
    </row>
    <row r="214" spans="1:5" ht="15.75" x14ac:dyDescent="0.25">
      <c r="A214" s="43" t="s">
        <v>107</v>
      </c>
      <c r="B214" s="41"/>
      <c r="C214" s="40"/>
      <c r="D214" s="40"/>
      <c r="E214" s="55"/>
    </row>
    <row r="215" spans="1:5" ht="15.75" x14ac:dyDescent="0.25">
      <c r="A215" s="43"/>
      <c r="B215" s="41"/>
      <c r="C215" s="40"/>
      <c r="D215" s="40"/>
      <c r="E215" s="55"/>
    </row>
    <row r="216" spans="1:5" ht="15.75" x14ac:dyDescent="0.25">
      <c r="A216" s="93" t="s">
        <v>108</v>
      </c>
      <c r="B216" s="93"/>
      <c r="C216" s="93"/>
      <c r="D216" s="93"/>
      <c r="E216" s="93"/>
    </row>
    <row r="217" spans="1:5" ht="15.75" x14ac:dyDescent="0.25">
      <c r="A217" s="64"/>
      <c r="B217" s="65"/>
      <c r="C217" s="64"/>
      <c r="D217" s="64"/>
      <c r="E217" s="85"/>
    </row>
    <row r="218" spans="1:5" ht="15.75" x14ac:dyDescent="0.25">
      <c r="A218" s="92" t="s">
        <v>157</v>
      </c>
      <c r="B218" s="92"/>
      <c r="C218" s="92"/>
      <c r="D218" s="92"/>
      <c r="E218" s="92"/>
    </row>
    <row r="219" spans="1:5" ht="15.75" x14ac:dyDescent="0.25">
      <c r="A219" s="56"/>
      <c r="B219" s="56"/>
      <c r="C219" s="56"/>
      <c r="D219" s="56"/>
      <c r="E219" s="86"/>
    </row>
    <row r="220" spans="1:5" ht="15.75" x14ac:dyDescent="0.25">
      <c r="A220" s="43" t="s">
        <v>107</v>
      </c>
      <c r="B220" s="41"/>
      <c r="C220" s="40"/>
      <c r="D220" s="40"/>
      <c r="E220" s="55"/>
    </row>
    <row r="221" spans="1:5" ht="15.75" x14ac:dyDescent="0.25">
      <c r="A221" s="43" t="s">
        <v>109</v>
      </c>
      <c r="B221" s="44">
        <v>2023</v>
      </c>
      <c r="C221" s="44"/>
      <c r="D221" s="44"/>
      <c r="E221" s="77">
        <v>2022</v>
      </c>
    </row>
    <row r="222" spans="1:5" ht="15.75" x14ac:dyDescent="0.25">
      <c r="A222" s="40" t="s">
        <v>34</v>
      </c>
      <c r="B222" s="41">
        <v>9450837.6500000004</v>
      </c>
      <c r="C222" s="41"/>
      <c r="D222" s="41"/>
      <c r="E222" s="55">
        <v>9450837.6500000004</v>
      </c>
    </row>
    <row r="223" spans="1:5" ht="15.75" x14ac:dyDescent="0.25">
      <c r="A223" s="40" t="s">
        <v>36</v>
      </c>
      <c r="B223" s="41">
        <v>9868841.4399999995</v>
      </c>
      <c r="C223" s="41"/>
      <c r="D223" s="41"/>
      <c r="E223" s="55">
        <v>30855703.210000001</v>
      </c>
    </row>
    <row r="224" spans="1:5" ht="15.75" x14ac:dyDescent="0.25">
      <c r="A224" s="40" t="s">
        <v>110</v>
      </c>
      <c r="B224" s="45">
        <v>193420189.25999999</v>
      </c>
      <c r="C224" s="41"/>
      <c r="D224" s="41"/>
      <c r="E224" s="78">
        <v>190047424.22999999</v>
      </c>
    </row>
    <row r="225" spans="1:5" ht="16.5" thickBot="1" x14ac:dyDescent="0.3">
      <c r="A225" s="43" t="s">
        <v>111</v>
      </c>
      <c r="B225" s="68">
        <f>SUM(B222:B224)</f>
        <v>212739868.34999999</v>
      </c>
      <c r="C225" s="46"/>
      <c r="D225" s="46"/>
      <c r="E225" s="79">
        <f>SUM(E222:E224)</f>
        <v>230353965.08999997</v>
      </c>
    </row>
    <row r="226" spans="1:5" ht="16.5" thickTop="1" x14ac:dyDescent="0.25">
      <c r="A226" s="42"/>
      <c r="B226" s="55"/>
      <c r="C226" s="42"/>
      <c r="D226" s="42"/>
      <c r="E226" s="55"/>
    </row>
  </sheetData>
  <mergeCells count="35">
    <mergeCell ref="A218:E218"/>
    <mergeCell ref="A112:E113"/>
    <mergeCell ref="A127:E127"/>
    <mergeCell ref="A135:E135"/>
    <mergeCell ref="A141:E141"/>
    <mergeCell ref="A162:E162"/>
    <mergeCell ref="A134:E134"/>
    <mergeCell ref="A183:E183"/>
    <mergeCell ref="A202:E202"/>
    <mergeCell ref="A216:E216"/>
    <mergeCell ref="A203:E203"/>
    <mergeCell ref="A193:E193"/>
    <mergeCell ref="A119:E120"/>
    <mergeCell ref="A86:E86"/>
    <mergeCell ref="A94:E94"/>
    <mergeCell ref="A194:E194"/>
    <mergeCell ref="A182:E182"/>
    <mergeCell ref="A97:E97"/>
    <mergeCell ref="A105:F105"/>
    <mergeCell ref="A1:E1"/>
    <mergeCell ref="B52:C52"/>
    <mergeCell ref="B51:C51"/>
    <mergeCell ref="A173:E173"/>
    <mergeCell ref="A172:E172"/>
    <mergeCell ref="A93:E93"/>
    <mergeCell ref="A82:E83"/>
    <mergeCell ref="A64:E64"/>
    <mergeCell ref="A61:E61"/>
    <mergeCell ref="A164:E164"/>
    <mergeCell ref="A126:E126"/>
    <mergeCell ref="A104:E104"/>
    <mergeCell ref="A96:E96"/>
    <mergeCell ref="A59:E59"/>
    <mergeCell ref="A65:E65"/>
    <mergeCell ref="A76:E76"/>
  </mergeCells>
  <phoneticPr fontId="0" type="noConversion"/>
  <pageMargins left="0.70866141732283472" right="3.937007874015748E-2" top="0.43307086614173229" bottom="0.51181102362204722" header="0.15748031496062992" footer="0"/>
  <pageSetup scale="66" orientation="portrait" r:id="rId1"/>
  <headerFooter alignWithMargins="0"/>
  <rowBreaks count="3" manualBreakCount="3">
    <brk id="57" max="4" man="1"/>
    <brk id="125" max="4" man="1"/>
    <brk id="192" max="4" man="1"/>
  </rowBreaks>
  <ignoredErrors>
    <ignoredError sqref="B72 E109 B109 B132 E132 B139 E139 B158 E158 B168 E168 B178 E178 B191 E191 E200 B211 B225 E225 E72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3" ma:contentTypeDescription="Crear nuevo documento." ma:contentTypeScope="" ma:versionID="69acfb6d0e888517514a28fa254614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2497bd79e83648725b1201f6a6b5ec59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B384E8-E55E-4BB4-A555-851F311A5975}">
  <ds:schemaRefs>
    <ds:schemaRef ds:uri="28489dc2-50cf-493e-a704-cb1420394a7d"/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66e0af8-eb04-4871-9ba3-4bac4d7ba40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9617AAD-0466-4886-9D82-8F6993397D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Graciela Herrera</cp:lastModifiedBy>
  <cp:revision/>
  <cp:lastPrinted>2023-09-08T20:36:09Z</cp:lastPrinted>
  <dcterms:created xsi:type="dcterms:W3CDTF">1996-11-27T10:00:04Z</dcterms:created>
  <dcterms:modified xsi:type="dcterms:W3CDTF">2023-09-08T20:38:04Z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