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9" documentId="8_{B96197C3-CACC-4A46-BDC7-1D5EE7BC7D05}" xr6:coauthVersionLast="47" xr6:coauthVersionMax="47" xr10:uidLastSave="{37472996-00CA-459D-B02E-E75F254D096B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5" l="1"/>
  <c r="E184" i="5"/>
  <c r="B184" i="5"/>
  <c r="E170" i="5"/>
  <c r="B170" i="5"/>
  <c r="E159" i="5"/>
  <c r="B159" i="5"/>
  <c r="E150" i="5"/>
  <c r="B150" i="5"/>
  <c r="E136" i="5"/>
  <c r="B136" i="5"/>
  <c r="E128" i="5"/>
  <c r="B128" i="5"/>
  <c r="E126" i="5"/>
  <c r="B126" i="5"/>
  <c r="E118" i="5"/>
  <c r="B118" i="5"/>
  <c r="E116" i="5"/>
  <c r="B116" i="5"/>
  <c r="E98" i="5"/>
  <c r="E91" i="5"/>
  <c r="B91" i="5"/>
  <c r="E82" i="5"/>
  <c r="B82" i="5"/>
  <c r="B75" i="5"/>
  <c r="E75" i="5"/>
  <c r="C40" i="4"/>
  <c r="E41" i="5" l="1"/>
  <c r="B41" i="5"/>
  <c r="E31" i="5"/>
  <c r="B31" i="5"/>
  <c r="E13" i="5"/>
  <c r="B13" i="5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<sst xmlns="http://schemas.openxmlformats.org/spreadsheetml/2006/main" count="207" uniqueCount="184">
  <si>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</si>
  <si>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</si>
  <si>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</si>
  <si>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</si>
  <si>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</si>
  <si>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</si>
  <si>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</si>
  <si>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</si>
  <si>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</si>
  <si>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</si>
  <si>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</si>
  <si>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</si>
  <si>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</si>
  <si>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</si>
  <si>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</si>
  <si>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</si>
  <si>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</si>
  <si>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</si>
  <si>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</si>
  <si>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</si>
  <si>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</si>
  <si>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</si>
  <si>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</si>
  <si>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</si>
  <si>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</si>
  <si>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</si>
  <si>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</si>
  <si>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</si>
  <si>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</si>
  <si>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</si>
  <si>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</si>
  <si>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</si>
  <si>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</si>
  <si>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</si>
  <si>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</si>
  <si>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</si>
  <si>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</si>
  <si>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</si>
  <si>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</si>
  <si>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</si>
  <si>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</si>
  <si>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</si>
  <si>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</si>
  <si>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Encargada de Contabilidad</t>
  </si>
  <si>
    <t>Contralor</t>
  </si>
  <si>
    <t>Superintendente de Pensiones</t>
  </si>
  <si>
    <t>ESTADOS FINANCIEROS</t>
  </si>
  <si>
    <t>BALANCE GENERAL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</si>
  <si>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</si>
  <si>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</si>
  <si>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</si>
  <si>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</si>
  <si>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</si>
  <si>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</si>
  <si>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</si>
  <si>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</si>
  <si>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</si>
  <si>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</si>
  <si>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</si>
  <si>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</si>
  <si>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</si>
  <si>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</si>
  <si>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</si>
  <si>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</si>
  <si>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</si>
  <si>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</si>
  <si>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</si>
  <si>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</si>
  <si>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</si>
  <si>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</si>
  <si>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</si>
  <si>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</si>
  <si>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</si>
  <si>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</si>
  <si>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</si>
  <si>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</si>
  <si>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</si>
  <si>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</si>
  <si>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</si>
  <si>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</si>
  <si>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</si>
  <si>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</si>
  <si>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</si>
  <si>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</si>
  <si>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</si>
  <si>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</si>
  <si>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</si>
  <si>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</si>
  <si>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</si>
  <si>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</si>
  <si>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</si>
  <si>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</si>
  <si>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</si>
  <si>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</si>
  <si>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</si>
  <si>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</si>
  <si>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</si>
  <si>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</si>
  <si>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</si>
  <si>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</si>
  <si>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</si>
  <si>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</si>
  <si>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</si>
  <si>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</si>
  <si>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</si>
  <si>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</si>
  <si>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</si>
  <si>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</si>
  <si>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</si>
  <si>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</si>
  <si>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</si>
  <si>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</si>
  <si>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</si>
  <si>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</si>
  <si>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</si>
  <si>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</si>
  <si>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</si>
  <si>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</si>
  <si>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</si>
  <si>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>Nota 3.2 Anticipo Construcción Escuela Previsional</t>
  </si>
  <si>
    <t xml:space="preserve">Total Otras Cuentas por Cobrar                                               </t>
  </si>
  <si>
    <t>Cuotas Internacionales</t>
  </si>
  <si>
    <t>Otros Proveedores Directos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</si>
  <si>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</si>
  <si>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</si>
  <si>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</si>
  <si>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>Proveedores Locales</t>
  </si>
  <si>
    <t xml:space="preserve">Nota 3.1 Cuentas por cobrar Funcionarios y Empleados  </t>
  </si>
  <si>
    <t>esta partida está conformada por lo siguiente:</t>
  </si>
  <si>
    <t>Nota 3.2 Otras Cuentas por Cobrar</t>
  </si>
  <si>
    <t>Danilo Santana (Saldo Prest. Empl. Feliz)</t>
  </si>
  <si>
    <t>Danilo Santana (Dependiente Adicional)</t>
  </si>
  <si>
    <t>Isis Pineda  (Dependiente Adicional)</t>
  </si>
  <si>
    <t>Jose Richardson (Dependiente Adicional)</t>
  </si>
  <si>
    <t>Isis Pineda  (Seguro Complementario)</t>
  </si>
  <si>
    <t>Jose Richardson (Seguro Complementario)</t>
  </si>
  <si>
    <t>Camila Peña (Gimnasio)</t>
  </si>
  <si>
    <t>Arilyn Jiménez (Seguro Familiar de Salud)</t>
  </si>
  <si>
    <t>Ana Tejada (Seguro Familiar de Salud)</t>
  </si>
  <si>
    <t>Edilio Almonte (Seguro Familiar de Salud</t>
  </si>
  <si>
    <t>Adilio Trinidad (Dependiente Adicional)</t>
  </si>
  <si>
    <t>Roslyn Ramirez (Saldo Prest. Empl. Feliz)</t>
  </si>
  <si>
    <t>Adilio Trinidad (Saldo Prest. Empl. Feliz)</t>
  </si>
  <si>
    <t>Paloma Lovera (Saldo Prest. Empl. Feliz)</t>
  </si>
  <si>
    <t>DGII (Saldo a Favor por los Gastos Educativos)</t>
  </si>
  <si>
    <t xml:space="preserve">                                              Pagina 1</t>
  </si>
  <si>
    <t>SUPERINTENDENCIA DE PENSIONES
BALANCE GENERAL
 AL 30  DE ABRIL 2023 Y 2022
Valores RD$</t>
  </si>
  <si>
    <t xml:space="preserve">Al 30 de Abril de los años 2023 y 2022, el efectivo disponible en Caja y en las Cuentas Bancarias del Banco de Reservas de la República Dominicana está conformado por las siguientes cuentas: </t>
  </si>
  <si>
    <t>Al 30 de Abril de los años 2023 y 2022, los valores en moneda extranjera depositados en el Banco  de Reservas de la República Dominicana consisten en:</t>
  </si>
  <si>
    <t xml:space="preserve">   RD$145,618.03</t>
  </si>
  <si>
    <t>Al 30 de Abril de los años 2023 y 2022, los saldos de las Inversiones Financieras se componen de:</t>
  </si>
  <si>
    <t>Al 30 de Abril de los años 2023 y 2022, este rubro está representado por Cuentas por cobrar funcionarios y empleados Otras Cuentas por Cobrar y Anticipo Construcción Escuela Previsional.</t>
  </si>
  <si>
    <t>Pedro A. Mateo (Préstamo Empleado Feliz)</t>
  </si>
  <si>
    <t>de $ 1,438,443.51, esta partida está conformada por lo siguiente:</t>
  </si>
  <si>
    <t>Al 30 de Abril de los años 2023 y 2022, este rubro está compuesto como sigue:</t>
  </si>
  <si>
    <t>Al 30 de Abril de los años 2023 y 2022, esta cuenta se compone de:</t>
  </si>
  <si>
    <t>Al 30 de Abril de los años 2023 y 2022, los balances de las cuentas de Activos no Financieros consisten en:</t>
  </si>
  <si>
    <t>Al 30 de Abril de los años 2023 y 2022, los bienes intangibles se componen de:</t>
  </si>
  <si>
    <t>Al 30 de Abril  de los años 2023 y 2022, estas partidas presentan los siguientes rubros:</t>
  </si>
  <si>
    <t>Al 30 de Abril de los años 2023 y 2022, las deducciones y retenciones por pagar se muestran en el siguiente detalle:</t>
  </si>
  <si>
    <t>Aporte Voluntario al Seguro de Pensiones</t>
  </si>
  <si>
    <t>Al 30 de Abril de los años 2023 y 2022, el total de Cuentas por Pagar se muestra en el siguiente detalle:</t>
  </si>
  <si>
    <t>Al 30 de Abril de los años 2023 y 2022, las Otras Cuentas por Pagar se componen de:</t>
  </si>
  <si>
    <t xml:space="preserve">Al 30 de Abril de los años 2023 y 2022, el patrimonio se compone de: </t>
  </si>
  <si>
    <t>US$16,575.63/54.66</t>
  </si>
  <si>
    <t>RD$906,023.94</t>
  </si>
  <si>
    <t>María I. Belliard (Seguro Complementario)</t>
  </si>
  <si>
    <t>Teresa Cruz (Saldo Prest. Empl. Feliz)</t>
  </si>
  <si>
    <t>Francisca Estévez ( Saldo Prest. Empl. Feliz)</t>
  </si>
  <si>
    <t>Carolyn Infante (Saldo Prest. Empl. Feliz)</t>
  </si>
  <si>
    <t>Ana Tejada (Saldo Prest. Empl. Feliz)</t>
  </si>
  <si>
    <t>Teresa Cruz (Seguro Complementario)</t>
  </si>
  <si>
    <t>Francisca Estévez ( Seguro Complementario)</t>
  </si>
  <si>
    <t>Jose Corporán (Seguro Complementario)</t>
  </si>
  <si>
    <t>Crystal Abreu (Seguro Complementario)</t>
  </si>
  <si>
    <t>Ana Tejada (Seguro Complementario)</t>
  </si>
  <si>
    <t>Alejandro Castro (Seguro Complementario)</t>
  </si>
  <si>
    <t>Gabriel Cubilete (Saldo a Favor)</t>
  </si>
  <si>
    <t xml:space="preserve">    US$2,637.53/55.21</t>
  </si>
  <si>
    <t>Al 30 de Abril 2023 esta partida   presenta un balance de $ 2,992,050.51, mientras que para el mismo periodo del año 2022 presenta un balance</t>
  </si>
  <si>
    <t>Al 30 de Abril 2023 esta partida  presenta un balance de RD$6,769,987.22 , mientras que para el mismo periodo del año 2022 este rubro no presenta balance, esta partida está conformada por :
 por lo siguiente:</t>
  </si>
  <si>
    <t>SUPERINTENDENCIA DE PENSIONES
NOTA A LOS ESTADOS FINANCIEROS
 AL 30 DE ABRIL 2023 Y 2022
Valores RD$</t>
  </si>
  <si>
    <t>Los valores existentes en dólares norteamericanos fueron valuados al tipo de cambio comprador al último día del mes a razón de RD$54.66 y RD$55.21 por cada dólar Estadounidense (US$).</t>
  </si>
  <si>
    <t xml:space="preserve">Al 30 de Abril 2023 esta partida   presenta un balance de $ 2,625.86, mientras que para el mismo periodo del año 2022 no presenta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</si>
</sst>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NumberFormat="1" applyFont="1"/>
    <xf numFmtId="164" fontId="1" fillId="0" borderId="0" xfId="1"/>
    <xf numFmtId="0" fontId="4" fillId="0" borderId="4" xfId="0" applyFont="1" applyBorder="1"/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2" fillId="0" borderId="0" xfId="0" applyFont="1"/>
    <xf numFmtId="39" fontId="6" fillId="0" borderId="3" xfId="1" applyNumberFormat="1" applyFont="1" applyBorder="1"/>
    <xf numFmtId="0" fontId="12" fillId="0" borderId="0" xfId="0" applyFont="1" applyAlignment="1">
      <alignment wrapText="1"/>
    </xf>
    <xf numFmtId="0" fontId="12" fillId="2" borderId="0" xfId="0" applyFont="1" applyFill="1"/>
    <xf numFmtId="0" fontId="13" fillId="0" borderId="0" xfId="0" applyFont="1"/>
    <xf numFmtId="4" fontId="13" fillId="0" borderId="0" xfId="1" applyNumberFormat="1" applyFont="1" applyAlignment="1">
      <alignment horizontal="right"/>
    </xf>
    <xf numFmtId="2" fontId="13" fillId="0" borderId="0" xfId="0" applyNumberFormat="1" applyFont="1"/>
    <xf numFmtId="0" fontId="14" fillId="4" borderId="0" xfId="0" applyFont="1" applyFill="1"/>
    <xf numFmtId="4" fontId="14" fillId="4" borderId="0" xfId="0" applyNumberFormat="1" applyFont="1" applyFill="1"/>
    <xf numFmtId="0" fontId="14" fillId="0" borderId="0" xfId="0" applyFont="1"/>
    <xf numFmtId="0" fontId="12" fillId="4" borderId="0" xfId="0" applyFont="1" applyFill="1"/>
    <xf numFmtId="0" fontId="12" fillId="4" borderId="0" xfId="0" applyFont="1" applyFill="1" applyAlignment="1">
      <alignment horizontal="right"/>
    </xf>
    <xf numFmtId="4" fontId="14" fillId="4" borderId="3" xfId="0" applyNumberFormat="1" applyFont="1" applyFill="1" applyBorder="1"/>
    <xf numFmtId="4" fontId="12" fillId="4" borderId="0" xfId="0" applyNumberFormat="1" applyFont="1" applyFill="1"/>
    <xf numFmtId="0" fontId="14" fillId="0" borderId="0" xfId="0" applyFont="1" applyAlignment="1">
      <alignment wrapText="1"/>
    </xf>
    <xf numFmtId="4" fontId="14" fillId="4" borderId="3" xfId="1" applyNumberFormat="1" applyFont="1" applyFill="1" applyBorder="1" applyAlignment="1">
      <alignment horizontal="right"/>
    </xf>
    <xf numFmtId="164" fontId="14" fillId="4" borderId="0" xfId="1" applyFont="1" applyFill="1"/>
    <xf numFmtId="164" fontId="14" fillId="0" borderId="0" xfId="1" applyFont="1"/>
    <xf numFmtId="164" fontId="12" fillId="4" borderId="0" xfId="1" applyFont="1" applyFill="1"/>
    <xf numFmtId="4" fontId="14" fillId="4" borderId="0" xfId="1" applyNumberFormat="1" applyFont="1" applyFill="1"/>
    <xf numFmtId="0" fontId="14" fillId="4" borderId="0" xfId="0" applyFont="1" applyFill="1" applyAlignment="1">
      <alignment horizontal="right"/>
    </xf>
    <xf numFmtId="4" fontId="14" fillId="4" borderId="3" xfId="1" applyNumberFormat="1" applyFont="1" applyFill="1" applyBorder="1"/>
    <xf numFmtId="165" fontId="14" fillId="4" borderId="0" xfId="1" applyNumberFormat="1" applyFont="1" applyFill="1"/>
    <xf numFmtId="0" fontId="14" fillId="4" borderId="0" xfId="0" applyFont="1" applyFill="1" applyAlignment="1">
      <alignment horizontal="left" wrapText="1"/>
    </xf>
    <xf numFmtId="4" fontId="14" fillId="0" borderId="0" xfId="0" applyNumberFormat="1" applyFont="1"/>
    <xf numFmtId="0" fontId="14" fillId="4" borderId="0" xfId="0" applyFont="1" applyFill="1" applyAlignment="1">
      <alignment horizontal="left"/>
    </xf>
    <xf numFmtId="4" fontId="14" fillId="4" borderId="0" xfId="0" applyNumberFormat="1" applyFont="1" applyFill="1" applyAlignment="1">
      <alignment horizontal="right"/>
    </xf>
    <xf numFmtId="4" fontId="14" fillId="0" borderId="3" xfId="1" applyNumberFormat="1" applyFont="1" applyBorder="1"/>
    <xf numFmtId="4" fontId="12" fillId="0" borderId="0" xfId="1" applyNumberFormat="1" applyFont="1"/>
    <xf numFmtId="0" fontId="15" fillId="0" borderId="0" xfId="0" applyFont="1" applyAlignment="1">
      <alignment horizontal="right" vertical="center"/>
    </xf>
    <xf numFmtId="4" fontId="16" fillId="0" borderId="0" xfId="0" applyNumberFormat="1" applyFont="1"/>
    <xf numFmtId="165" fontId="12" fillId="4" borderId="0" xfId="1" applyNumberFormat="1" applyFont="1" applyFill="1"/>
    <xf numFmtId="43" fontId="14" fillId="0" borderId="3" xfId="0" applyNumberFormat="1" applyFont="1" applyBorder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left"/>
    </xf>
    <xf numFmtId="0" fontId="12" fillId="4" borderId="0" xfId="0" applyFont="1" applyFill="1" applyAlignment="1">
      <alignment horizontal="center"/>
    </xf>
    <xf numFmtId="4" fontId="14" fillId="4" borderId="3" xfId="0" applyNumberFormat="1" applyFont="1" applyFill="1" applyBorder="1" applyAlignment="1">
      <alignment horizontal="right"/>
    </xf>
    <xf numFmtId="4" fontId="12" fillId="4" borderId="2" xfId="0" applyNumberFormat="1" applyFont="1" applyFill="1" applyBorder="1"/>
    <xf numFmtId="4" fontId="12" fillId="4" borderId="2" xfId="1" applyNumberFormat="1" applyFont="1" applyFill="1" applyBorder="1"/>
    <xf numFmtId="4" fontId="12" fillId="0" borderId="2" xfId="1" applyNumberFormat="1" applyFont="1" applyBorder="1"/>
    <xf numFmtId="4" fontId="12" fillId="4" borderId="2" xfId="1" applyNumberFormat="1" applyFont="1" applyFill="1" applyBorder="1" applyAlignment="1">
      <alignment horizontal="righ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9" fontId="6" fillId="0" borderId="0" xfId="1" applyNumberFormat="1" applyFont="1"/>
    <xf numFmtId="43" fontId="6" fillId="0" borderId="0" xfId="0" applyNumberFormat="1" applyFont="1"/>
    <xf numFmtId="43" fontId="6" fillId="0" borderId="3" xfId="0" applyNumberFormat="1" applyFont="1" applyBorder="1"/>
    <xf numFmtId="4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" fontId="14" fillId="0" borderId="3" xfId="0" applyNumberFormat="1" applyFont="1" applyBorder="1"/>
    <xf numFmtId="4" fontId="12" fillId="0" borderId="2" xfId="0" applyNumberFormat="1" applyFont="1" applyBorder="1"/>
    <xf numFmtId="0" fontId="12" fillId="0" borderId="0" xfId="0" applyFont="1" applyAlignment="1">
      <alignment horizontal="center"/>
    </xf>
    <xf numFmtId="4" fontId="14" fillId="0" borderId="3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4" fontId="14" fillId="0" borderId="0" xfId="1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3" fontId="8" fillId="0" borderId="5" xfId="1" applyNumberFormat="1" applyFont="1" applyBorder="1" applyAlignment="1">
      <alignment horizontal="center"/>
    </xf>
    <xf numFmtId="4" fontId="12" fillId="4" borderId="7" xfId="0" applyNumberFormat="1" applyFont="1" applyFill="1" applyBorder="1"/>
    <xf numFmtId="4" fontId="12" fillId="0" borderId="7" xfId="0" applyNumberFormat="1" applyFont="1" applyBorder="1"/>
    <xf numFmtId="0" fontId="3" fillId="0" borderId="0" xfId="0" applyFont="1" applyAlignment="1">
      <alignment horizontal="center" wrapText="1"/>
    </xf>
    <xf numFmtId="0" fontId="12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vertic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4-%20Abril%202023/2-%20Estado%20de%20Resultado%20Abril%202023.xlsx" TargetMode="External"/><Relationship Id="rId1" Type="http://schemas.openxmlformats.org/officeDocument/2006/relationships/externalLinkPath" Target="/Contabilidad/ESTADOS%20FINANCIEROS/Estados%20Financieros%202023/4-%20Abril%202023/2-%20Estado%20de%20Resultado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9">
          <cell r="C29">
            <v>25527033.72000004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44"/>
  <sheetViews>
    <sheetView tabSelected="1" zoomScale="90" zoomScaleNormal="90" workbookViewId="0">
      <selection activeCell="H59" sqref="H59"/>
    </sheetView>
  </sheetViews>
  <sheetFormatPr baseColWidth="10" defaultColWidth="9.140625" defaultRowHeight="14.25" x14ac:dyDescent="0.2"/>
  <cols>
    <col min="1" max="1" width="46.28515625" style="2" customWidth="1"/>
    <col min="2" max="2" width="21.42578125" style="2" customWidth="1"/>
    <col min="3" max="3" width="27.7109375" style="2" customWidth="1"/>
    <col min="4" max="4" width="5.28515625" style="2" customWidth="1"/>
    <col min="5" max="5" width="29.855468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0" bestFit="1" customWidth="1"/>
    <col min="13" max="13" width="9.140625" style="2"/>
    <col min="14" max="14" width="19.42578125" style="2" bestFit="1" customWidth="1"/>
    <col min="15" max="15" width="14.7109375" style="31" bestFit="1" customWidth="1"/>
    <col min="16" max="16384" width="9.140625" style="2"/>
  </cols>
  <sheetData>
    <row r="1" spans="1:15" ht="66" customHeight="1" x14ac:dyDescent="0.2">
      <c r="A1" s="100" t="s">
        <v>146</v>
      </c>
      <c r="B1" s="100"/>
      <c r="C1" s="100"/>
      <c r="D1" s="100"/>
      <c r="E1" s="100"/>
      <c r="F1" s="3"/>
      <c r="G1" s="3"/>
      <c r="H1" s="3"/>
    </row>
    <row r="2" spans="1:15" x14ac:dyDescent="0.2">
      <c r="A2" s="28"/>
      <c r="B2" s="28"/>
      <c r="C2" s="28"/>
      <c r="D2" s="28"/>
      <c r="E2" s="28"/>
      <c r="F2" s="3"/>
      <c r="G2" s="3"/>
      <c r="H2" s="3"/>
    </row>
    <row r="3" spans="1:15" ht="15" thickBot="1" x14ac:dyDescent="0.25">
      <c r="A3" s="29"/>
      <c r="B3" s="29"/>
      <c r="C3" s="29"/>
      <c r="D3" s="29"/>
      <c r="E3" s="29"/>
      <c r="F3" s="3"/>
      <c r="G3" s="3"/>
      <c r="H3" s="3"/>
    </row>
    <row r="4" spans="1:15" ht="15" thickTop="1" x14ac:dyDescent="0.2">
      <c r="A4" s="28"/>
      <c r="B4" s="28"/>
      <c r="C4" s="28"/>
      <c r="D4" s="28"/>
      <c r="E4" s="28"/>
      <c r="F4" s="3"/>
      <c r="G4" s="3"/>
      <c r="H4" s="3"/>
    </row>
    <row r="5" spans="1:15" x14ac:dyDescent="0.2">
      <c r="A5" s="16"/>
      <c r="B5" s="16"/>
      <c r="C5" s="16"/>
      <c r="D5" s="16"/>
      <c r="E5" s="16"/>
      <c r="F5" s="4"/>
      <c r="G5" s="4"/>
      <c r="H5" s="3"/>
    </row>
    <row r="6" spans="1:15" ht="15.75" thickBot="1" x14ac:dyDescent="0.3">
      <c r="A6" s="34"/>
      <c r="B6" s="36" t="s">
        <v>0</v>
      </c>
      <c r="C6" s="5">
        <v>2023</v>
      </c>
      <c r="D6" s="16"/>
      <c r="E6" s="5">
        <v>2022</v>
      </c>
    </row>
    <row r="7" spans="1:15" ht="15" x14ac:dyDescent="0.25">
      <c r="A7" s="1" t="s">
        <v>1</v>
      </c>
      <c r="B7" s="36"/>
      <c r="C7" s="6"/>
      <c r="D7" s="6"/>
      <c r="E7" s="6"/>
    </row>
    <row r="8" spans="1:15" ht="15" x14ac:dyDescent="0.25">
      <c r="A8" s="1" t="s">
        <v>2</v>
      </c>
      <c r="B8" s="36"/>
      <c r="C8" s="6"/>
      <c r="D8" s="6"/>
      <c r="E8" s="6"/>
    </row>
    <row r="9" spans="1:15" ht="15" x14ac:dyDescent="0.25">
      <c r="A9" s="6" t="s">
        <v>3</v>
      </c>
      <c r="B9" s="36" t="s">
        <v>4</v>
      </c>
      <c r="C9" s="17">
        <v>134816242.19999999</v>
      </c>
      <c r="D9" s="17"/>
      <c r="E9" s="17">
        <v>91647966.469999999</v>
      </c>
    </row>
    <row r="10" spans="1:15" ht="15" x14ac:dyDescent="0.25">
      <c r="A10" s="6" t="s">
        <v>5</v>
      </c>
      <c r="B10" s="36" t="s">
        <v>6</v>
      </c>
      <c r="C10" s="18">
        <v>9764663.5899999999</v>
      </c>
      <c r="D10" s="18"/>
      <c r="E10" s="18">
        <v>1438443.51</v>
      </c>
    </row>
    <row r="11" spans="1:15" ht="15" x14ac:dyDescent="0.25">
      <c r="A11" s="6" t="s">
        <v>7</v>
      </c>
      <c r="B11" s="36" t="s">
        <v>8</v>
      </c>
      <c r="C11" s="19">
        <v>794794.46</v>
      </c>
      <c r="D11" s="19"/>
      <c r="E11" s="19">
        <v>690395.99</v>
      </c>
    </row>
    <row r="12" spans="1:15" ht="15" x14ac:dyDescent="0.25">
      <c r="A12" s="6" t="s">
        <v>9</v>
      </c>
      <c r="B12" s="36" t="s">
        <v>10</v>
      </c>
      <c r="C12" s="20">
        <v>1516822.7799999998</v>
      </c>
      <c r="D12" s="19"/>
      <c r="E12" s="20">
        <v>2147407.37</v>
      </c>
      <c r="H12"/>
      <c r="I12" s="14"/>
      <c r="L12" s="2"/>
      <c r="O12" s="2"/>
    </row>
    <row r="13" spans="1:15" x14ac:dyDescent="0.2">
      <c r="A13" s="1" t="s">
        <v>11</v>
      </c>
      <c r="B13" s="36"/>
      <c r="C13" s="21">
        <f>SUM(C9:C12)</f>
        <v>146892523.03</v>
      </c>
      <c r="D13" s="21"/>
      <c r="E13" s="21">
        <f t="shared" ref="E13" si="0">SUM(E9:E12)</f>
        <v>95924213.340000004</v>
      </c>
      <c r="H13"/>
      <c r="I13" s="14"/>
      <c r="L13" s="2"/>
      <c r="O13" s="2"/>
    </row>
    <row r="14" spans="1:15" ht="15" x14ac:dyDescent="0.25">
      <c r="A14" s="1"/>
      <c r="B14" s="36"/>
      <c r="C14" s="22"/>
      <c r="D14" s="22"/>
      <c r="E14" s="22"/>
      <c r="H14"/>
      <c r="I14" s="14"/>
      <c r="L14" s="2"/>
      <c r="O14" s="2"/>
    </row>
    <row r="15" spans="1:15" ht="15" x14ac:dyDescent="0.25">
      <c r="A15" s="1" t="s">
        <v>12</v>
      </c>
      <c r="B15" s="36"/>
      <c r="E15" s="22"/>
      <c r="H15"/>
      <c r="I15" s="14"/>
      <c r="L15" s="2"/>
      <c r="O15" s="2"/>
    </row>
    <row r="16" spans="1:15" ht="15" x14ac:dyDescent="0.25">
      <c r="A16" s="6" t="s">
        <v>13</v>
      </c>
      <c r="B16" s="36" t="s">
        <v>14</v>
      </c>
      <c r="C16" s="17">
        <v>99341433.959999949</v>
      </c>
      <c r="D16" s="17"/>
      <c r="E16" s="17">
        <v>102664060.28</v>
      </c>
      <c r="I16" s="14"/>
      <c r="L16" s="2"/>
      <c r="O16" s="2"/>
    </row>
    <row r="17" spans="1:15" ht="15" x14ac:dyDescent="0.25">
      <c r="A17" s="6" t="s">
        <v>15</v>
      </c>
      <c r="B17" s="36" t="s">
        <v>16</v>
      </c>
      <c r="C17" s="18">
        <v>2282708.7599999998</v>
      </c>
      <c r="D17" s="18"/>
      <c r="E17" s="18">
        <v>39233391.789999999</v>
      </c>
      <c r="I17" s="14"/>
      <c r="L17" s="2"/>
      <c r="O17" s="2"/>
    </row>
    <row r="18" spans="1:15" ht="15" x14ac:dyDescent="0.25">
      <c r="A18" s="6" t="s">
        <v>17</v>
      </c>
      <c r="B18" s="36" t="s">
        <v>18</v>
      </c>
      <c r="C18" s="23">
        <v>12572407.17</v>
      </c>
      <c r="D18" s="18"/>
      <c r="E18" s="23">
        <v>19349827.690000001</v>
      </c>
      <c r="I18" s="14"/>
      <c r="L18" s="2"/>
      <c r="O18" s="2"/>
    </row>
    <row r="19" spans="1:15" x14ac:dyDescent="0.2">
      <c r="A19" s="1" t="s">
        <v>19</v>
      </c>
      <c r="B19" s="36"/>
      <c r="C19" s="21">
        <f>SUM(C16:C18)</f>
        <v>114196549.88999996</v>
      </c>
      <c r="D19" s="21"/>
      <c r="E19" s="21">
        <f>SUM(E16:E18)</f>
        <v>161247279.75999999</v>
      </c>
      <c r="I19" s="14"/>
      <c r="L19" s="2"/>
      <c r="O19" s="2"/>
    </row>
    <row r="20" spans="1:15" x14ac:dyDescent="0.2">
      <c r="A20" s="1"/>
      <c r="B20" s="36"/>
      <c r="C20" s="21"/>
      <c r="D20" s="21"/>
      <c r="E20" s="21"/>
      <c r="I20" s="14"/>
      <c r="L20" s="2"/>
      <c r="O20" s="2"/>
    </row>
    <row r="21" spans="1:15" ht="15" thickBot="1" x14ac:dyDescent="0.25">
      <c r="A21" s="1" t="s">
        <v>20</v>
      </c>
      <c r="B21" s="36"/>
      <c r="C21" s="24">
        <f>+C13+C19</f>
        <v>261089072.91999996</v>
      </c>
      <c r="D21" s="21"/>
      <c r="E21" s="24">
        <f>+E13+E19</f>
        <v>257171493.09999999</v>
      </c>
      <c r="H21" s="27"/>
      <c r="I21" s="14"/>
      <c r="L21" s="2"/>
      <c r="O21" s="2"/>
    </row>
    <row r="22" spans="1:15" ht="15.75" thickTop="1" x14ac:dyDescent="0.25">
      <c r="A22" s="1"/>
      <c r="B22" s="36"/>
      <c r="C22" s="6"/>
      <c r="D22" s="6"/>
      <c r="E22" s="6"/>
      <c r="I22" s="14"/>
      <c r="L22" s="2"/>
      <c r="O22" s="2"/>
    </row>
    <row r="23" spans="1:15" ht="15" x14ac:dyDescent="0.25">
      <c r="A23" s="1" t="s">
        <v>21</v>
      </c>
      <c r="B23" s="36"/>
      <c r="C23" s="7"/>
      <c r="D23" s="7"/>
      <c r="E23" s="6"/>
      <c r="I23" s="14"/>
      <c r="L23" s="2"/>
      <c r="O23" s="2"/>
    </row>
    <row r="24" spans="1:15" ht="15" x14ac:dyDescent="0.25">
      <c r="A24" s="1"/>
      <c r="B24" s="36"/>
      <c r="C24" s="7"/>
      <c r="D24" s="7"/>
      <c r="E24" s="6"/>
      <c r="I24" s="31"/>
      <c r="L24" s="2"/>
      <c r="O24" s="2"/>
    </row>
    <row r="25" spans="1:15" ht="15" x14ac:dyDescent="0.25">
      <c r="A25" s="37" t="s">
        <v>22</v>
      </c>
      <c r="B25" s="38"/>
      <c r="C25" s="6"/>
      <c r="D25" s="6"/>
      <c r="E25" s="6"/>
      <c r="I25" s="31"/>
      <c r="L25" s="2"/>
      <c r="O25" s="2"/>
    </row>
    <row r="26" spans="1:15" ht="15" x14ac:dyDescent="0.25">
      <c r="A26" s="6"/>
      <c r="B26" s="39"/>
      <c r="E26" s="6"/>
      <c r="I26" s="31"/>
      <c r="L26" s="2"/>
      <c r="O26" s="2"/>
    </row>
    <row r="27" spans="1:15" ht="15" x14ac:dyDescent="0.25">
      <c r="A27" s="6" t="s">
        <v>23</v>
      </c>
      <c r="B27" s="36" t="s">
        <v>24</v>
      </c>
      <c r="C27" s="33">
        <v>3618347.12</v>
      </c>
      <c r="D27" s="33"/>
      <c r="E27" s="17">
        <v>3437037.99</v>
      </c>
    </row>
    <row r="28" spans="1:15" ht="15" x14ac:dyDescent="0.25">
      <c r="A28" s="6" t="s">
        <v>25</v>
      </c>
      <c r="B28" s="36" t="s">
        <v>26</v>
      </c>
      <c r="C28" s="17">
        <v>2244724.5100000002</v>
      </c>
      <c r="D28" s="17"/>
      <c r="E28" s="17">
        <v>516422.57</v>
      </c>
    </row>
    <row r="29" spans="1:15" ht="15" x14ac:dyDescent="0.25">
      <c r="A29" s="6" t="s">
        <v>27</v>
      </c>
      <c r="B29" s="36" t="s">
        <v>28</v>
      </c>
      <c r="C29" s="25">
        <v>26827940.66</v>
      </c>
      <c r="D29" s="17"/>
      <c r="E29" s="25">
        <v>41058059.210000001</v>
      </c>
    </row>
    <row r="30" spans="1:15" x14ac:dyDescent="0.2">
      <c r="A30" s="1" t="s">
        <v>29</v>
      </c>
      <c r="B30" s="36"/>
      <c r="C30" s="21">
        <f>SUM(C27:C29)</f>
        <v>32691012.289999999</v>
      </c>
      <c r="D30" s="21"/>
      <c r="E30" s="21">
        <f>SUM(E27:E29)</f>
        <v>45011519.770000003</v>
      </c>
    </row>
    <row r="31" spans="1:15" x14ac:dyDescent="0.2">
      <c r="A31" s="1"/>
      <c r="B31" s="1"/>
      <c r="C31" s="21"/>
      <c r="D31" s="21"/>
      <c r="E31" s="21"/>
    </row>
    <row r="32" spans="1:15" x14ac:dyDescent="0.2">
      <c r="A32" s="37" t="s">
        <v>30</v>
      </c>
      <c r="B32" s="1"/>
      <c r="C32" s="21"/>
      <c r="D32" s="21"/>
      <c r="E32" s="21"/>
    </row>
    <row r="33" spans="1:15" ht="15" x14ac:dyDescent="0.25">
      <c r="A33" s="6" t="s">
        <v>31</v>
      </c>
      <c r="B33" s="1"/>
      <c r="C33" s="26">
        <v>0</v>
      </c>
      <c r="D33" s="21"/>
      <c r="E33" s="26">
        <v>0</v>
      </c>
    </row>
    <row r="34" spans="1:15" x14ac:dyDescent="0.2">
      <c r="A34" s="1" t="s">
        <v>32</v>
      </c>
      <c r="B34" s="1"/>
      <c r="C34" s="21">
        <v>0</v>
      </c>
      <c r="D34" s="21"/>
      <c r="E34" s="21">
        <v>0</v>
      </c>
    </row>
    <row r="35" spans="1:15" ht="15" x14ac:dyDescent="0.25">
      <c r="A35" s="6"/>
      <c r="B35" s="6"/>
      <c r="C35" s="22"/>
      <c r="D35" s="22"/>
      <c r="E35" s="22"/>
    </row>
    <row r="36" spans="1:15" ht="15" x14ac:dyDescent="0.25">
      <c r="A36" s="1" t="s">
        <v>33</v>
      </c>
      <c r="B36" s="1"/>
      <c r="C36" s="19"/>
      <c r="D36" s="19"/>
      <c r="E36" s="19"/>
      <c r="K36" s="31"/>
      <c r="L36" s="2"/>
      <c r="O36" s="2"/>
    </row>
    <row r="37" spans="1:15" ht="15" x14ac:dyDescent="0.25">
      <c r="A37" s="6" t="s">
        <v>34</v>
      </c>
      <c r="B37" s="6"/>
      <c r="C37" s="83">
        <v>-23254172.030000001</v>
      </c>
      <c r="D37" s="17"/>
      <c r="E37" s="83">
        <v>-4027115.92</v>
      </c>
      <c r="K37" s="31"/>
      <c r="L37" s="2"/>
      <c r="O37" s="2"/>
    </row>
    <row r="38" spans="1:15" ht="15" x14ac:dyDescent="0.25">
      <c r="A38" s="6" t="s">
        <v>35</v>
      </c>
      <c r="B38" s="6"/>
      <c r="C38" s="17">
        <v>9450837.6500000004</v>
      </c>
      <c r="D38" s="17"/>
      <c r="E38" s="17">
        <v>9450837.6500000004</v>
      </c>
      <c r="I38" s="27"/>
      <c r="K38" s="31"/>
      <c r="L38" s="2"/>
      <c r="O38" s="2"/>
    </row>
    <row r="39" spans="1:15" ht="15" x14ac:dyDescent="0.25">
      <c r="A39" s="6" t="s">
        <v>36</v>
      </c>
      <c r="B39" s="6"/>
      <c r="C39" s="17">
        <v>216674361.28999999</v>
      </c>
      <c r="D39" s="17"/>
      <c r="E39" s="17">
        <v>175939913.22999999</v>
      </c>
      <c r="G39" s="32"/>
      <c r="H39" s="32"/>
      <c r="I39" s="32"/>
      <c r="K39" s="31"/>
      <c r="L39" s="2"/>
      <c r="O39" s="2"/>
    </row>
    <row r="40" spans="1:15" ht="15" x14ac:dyDescent="0.25">
      <c r="A40" s="6" t="s">
        <v>37</v>
      </c>
      <c r="B40" s="6"/>
      <c r="C40" s="40">
        <f>+'[1]ESTADO DE RESULTADOS'!$C$29</f>
        <v>25527033.72000004</v>
      </c>
      <c r="D40" s="82"/>
      <c r="E40" s="84">
        <v>30796338.370000001</v>
      </c>
      <c r="G40" s="27"/>
      <c r="H40" s="27"/>
      <c r="I40" s="27"/>
      <c r="K40" s="31"/>
      <c r="L40" s="2"/>
      <c r="O40" s="2"/>
    </row>
    <row r="41" spans="1:15" x14ac:dyDescent="0.2">
      <c r="A41" s="1" t="s">
        <v>38</v>
      </c>
      <c r="B41" s="1"/>
      <c r="C41" s="21">
        <f>SUM(C37:C40)</f>
        <v>228398060.63000003</v>
      </c>
      <c r="D41" s="21"/>
      <c r="E41" s="21">
        <f>SUM(E37:E40)</f>
        <v>212159973.32999998</v>
      </c>
      <c r="G41" s="32"/>
      <c r="H41" s="32"/>
      <c r="I41" s="32"/>
      <c r="K41" s="31"/>
      <c r="L41" s="2"/>
      <c r="O41" s="2"/>
    </row>
    <row r="42" spans="1:15" x14ac:dyDescent="0.2">
      <c r="A42" s="1"/>
      <c r="B42" s="1"/>
      <c r="C42" s="21"/>
      <c r="D42" s="21"/>
      <c r="E42" s="21"/>
      <c r="K42" s="31"/>
      <c r="L42" s="2"/>
      <c r="O42" s="2"/>
    </row>
    <row r="43" spans="1:15" ht="15" thickBot="1" x14ac:dyDescent="0.25">
      <c r="A43" s="1" t="s">
        <v>39</v>
      </c>
      <c r="B43" s="1"/>
      <c r="C43" s="24">
        <f>+C30+C41</f>
        <v>261089072.92000002</v>
      </c>
      <c r="D43" s="21"/>
      <c r="E43" s="24">
        <f>+E30+E41</f>
        <v>257171493.09999999</v>
      </c>
      <c r="K43" s="31"/>
      <c r="L43" s="2"/>
      <c r="O43" s="2"/>
    </row>
    <row r="44" spans="1:15" ht="15" thickTop="1" x14ac:dyDescent="0.2">
      <c r="C44" s="7"/>
      <c r="D44" s="7"/>
      <c r="E44" s="7"/>
      <c r="K44" s="31"/>
      <c r="L44" s="2"/>
      <c r="O44" s="2"/>
    </row>
    <row r="45" spans="1:15" x14ac:dyDescent="0.2">
      <c r="A45" s="16"/>
      <c r="B45" s="16"/>
      <c r="C45" s="14"/>
      <c r="D45" s="14"/>
      <c r="E45" s="85"/>
      <c r="I45" s="27"/>
      <c r="K45" s="31"/>
      <c r="L45" s="2"/>
      <c r="O45" s="2"/>
    </row>
    <row r="46" spans="1:15" ht="15" x14ac:dyDescent="0.25">
      <c r="A46" s="34" t="s">
        <v>40</v>
      </c>
      <c r="C46" s="34" t="s">
        <v>40</v>
      </c>
      <c r="D46" s="34"/>
      <c r="E46" s="34" t="s">
        <v>40</v>
      </c>
      <c r="F46" s="1"/>
      <c r="I46" s="27"/>
      <c r="K46" s="31"/>
      <c r="L46" s="2"/>
      <c r="O46" s="2"/>
    </row>
    <row r="47" spans="1:15" ht="15" x14ac:dyDescent="0.25">
      <c r="A47" s="34"/>
      <c r="B47" s="34"/>
      <c r="C47" s="34"/>
      <c r="D47" s="34"/>
      <c r="E47" s="34"/>
      <c r="F47" s="1"/>
      <c r="K47" s="31"/>
      <c r="L47" s="2"/>
      <c r="O47" s="2"/>
    </row>
    <row r="48" spans="1:15" ht="15" x14ac:dyDescent="0.25">
      <c r="A48" s="34"/>
      <c r="B48" s="34"/>
      <c r="C48" s="16"/>
      <c r="D48" s="16"/>
      <c r="E48" s="6"/>
      <c r="I48" s="27"/>
      <c r="K48" s="31"/>
      <c r="L48" s="2"/>
      <c r="O48" s="2"/>
    </row>
    <row r="49" spans="1:15" ht="15" x14ac:dyDescent="0.25">
      <c r="A49" s="8"/>
      <c r="B49" s="8"/>
      <c r="C49" s="6"/>
      <c r="D49" s="6"/>
    </row>
    <row r="50" spans="1:15" x14ac:dyDescent="0.2">
      <c r="A50" s="8"/>
      <c r="B50" s="8"/>
    </row>
    <row r="51" spans="1:15" ht="15" x14ac:dyDescent="0.25">
      <c r="A51" s="35" t="s">
        <v>41</v>
      </c>
      <c r="C51" s="35" t="s">
        <v>42</v>
      </c>
      <c r="D51" s="35"/>
      <c r="E51" s="35" t="s">
        <v>116</v>
      </c>
    </row>
    <row r="52" spans="1:15" ht="15" x14ac:dyDescent="0.25">
      <c r="A52" s="35" t="s">
        <v>43</v>
      </c>
      <c r="C52" s="35" t="s">
        <v>44</v>
      </c>
      <c r="D52" s="35"/>
      <c r="E52" s="35" t="s">
        <v>45</v>
      </c>
      <c r="F52" s="1"/>
    </row>
    <row r="53" spans="1:15" ht="15" x14ac:dyDescent="0.25">
      <c r="A53" s="35"/>
      <c r="B53" s="35"/>
      <c r="C53" s="35"/>
      <c r="D53" s="35"/>
      <c r="E53" s="35"/>
      <c r="F53" s="1"/>
    </row>
    <row r="54" spans="1:15" ht="15" thickBot="1" x14ac:dyDescent="0.25">
      <c r="A54" s="15"/>
      <c r="B54" s="15"/>
      <c r="C54" s="15"/>
      <c r="D54" s="15"/>
      <c r="E54" s="15"/>
      <c r="J54" s="9"/>
    </row>
    <row r="55" spans="1:15" ht="15.75" thickTop="1" x14ac:dyDescent="0.25">
      <c r="A55" s="10" t="s">
        <v>46</v>
      </c>
      <c r="B55" s="11"/>
      <c r="C55" s="11"/>
      <c r="D55" s="11"/>
      <c r="E55" s="97" t="s">
        <v>145</v>
      </c>
      <c r="F55" s="12"/>
      <c r="I55" s="13"/>
      <c r="J55" s="9"/>
    </row>
    <row r="56" spans="1:15" ht="15" x14ac:dyDescent="0.25">
      <c r="A56" s="10" t="s">
        <v>47</v>
      </c>
      <c r="B56" s="11"/>
      <c r="C56" s="11"/>
      <c r="D56" s="11"/>
      <c r="E56" s="11"/>
      <c r="F56" s="11"/>
      <c r="G56" s="13"/>
      <c r="J56" s="9"/>
    </row>
    <row r="57" spans="1:15" ht="15" x14ac:dyDescent="0.25">
      <c r="A57" s="10"/>
      <c r="B57" s="11"/>
      <c r="C57" s="11"/>
      <c r="D57" s="11"/>
      <c r="E57" s="11"/>
      <c r="F57" s="11"/>
      <c r="G57" s="13"/>
      <c r="J57" s="9"/>
    </row>
    <row r="58" spans="1:15" x14ac:dyDescent="0.2">
      <c r="F58" s="30"/>
      <c r="I58" s="31"/>
      <c r="L58" s="2"/>
      <c r="O58" s="2"/>
    </row>
    <row r="59" spans="1:15" ht="71.25" customHeight="1" x14ac:dyDescent="0.2">
      <c r="F59" s="30"/>
      <c r="I59" s="31"/>
      <c r="L59" s="2"/>
      <c r="O59" s="2"/>
    </row>
    <row r="60" spans="1:15" x14ac:dyDescent="0.2">
      <c r="F60" s="30"/>
      <c r="I60" s="31"/>
      <c r="L60" s="2"/>
      <c r="O60" s="2"/>
    </row>
    <row r="61" spans="1:15" x14ac:dyDescent="0.2">
      <c r="F61" s="30"/>
      <c r="I61" s="31"/>
      <c r="L61" s="2"/>
      <c r="O61" s="2"/>
    </row>
    <row r="62" spans="1:15" x14ac:dyDescent="0.2">
      <c r="F62" s="30"/>
      <c r="I62" s="31"/>
      <c r="L62" s="2"/>
      <c r="O62" s="2"/>
    </row>
    <row r="63" spans="1:15" x14ac:dyDescent="0.2">
      <c r="F63" s="30"/>
      <c r="I63" s="31"/>
      <c r="L63" s="2"/>
      <c r="O63" s="2"/>
    </row>
    <row r="64" spans="1:15" x14ac:dyDescent="0.2">
      <c r="F64" s="30"/>
      <c r="I64" s="31"/>
      <c r="L64" s="2"/>
      <c r="O64" s="2"/>
    </row>
    <row r="65" spans="6:15" x14ac:dyDescent="0.2">
      <c r="F65" s="30"/>
      <c r="I65" s="31"/>
      <c r="L65" s="2"/>
      <c r="O65" s="2"/>
    </row>
    <row r="66" spans="6:15" x14ac:dyDescent="0.2">
      <c r="F66" s="30"/>
      <c r="I66" s="31"/>
      <c r="L66" s="2"/>
      <c r="O66" s="2"/>
    </row>
    <row r="67" spans="6:15" x14ac:dyDescent="0.2">
      <c r="F67" s="30"/>
      <c r="I67" s="31"/>
      <c r="L67" s="2"/>
      <c r="O67" s="2"/>
    </row>
    <row r="68" spans="6:15" x14ac:dyDescent="0.2">
      <c r="F68" s="30"/>
      <c r="I68" s="31"/>
      <c r="L68" s="2"/>
      <c r="O68" s="2"/>
    </row>
    <row r="69" spans="6:15" x14ac:dyDescent="0.2">
      <c r="F69" s="30"/>
      <c r="I69" s="31"/>
      <c r="L69" s="2"/>
      <c r="O69" s="2"/>
    </row>
    <row r="70" spans="6:15" x14ac:dyDescent="0.2">
      <c r="F70" s="30"/>
      <c r="I70" s="31"/>
      <c r="L70" s="2"/>
      <c r="O70" s="2"/>
    </row>
    <row r="71" spans="6:15" x14ac:dyDescent="0.2">
      <c r="F71" s="30"/>
      <c r="I71" s="31"/>
      <c r="L71" s="2"/>
      <c r="O71" s="2"/>
    </row>
    <row r="72" spans="6:15" x14ac:dyDescent="0.2">
      <c r="F72" s="30"/>
      <c r="I72" s="31"/>
      <c r="L72" s="2"/>
      <c r="O72" s="2"/>
    </row>
    <row r="73" spans="6:15" x14ac:dyDescent="0.2">
      <c r="F73" s="30"/>
      <c r="I73" s="31"/>
      <c r="L73" s="2"/>
      <c r="O73" s="2"/>
    </row>
    <row r="74" spans="6:15" x14ac:dyDescent="0.2">
      <c r="F74" s="30"/>
      <c r="I74" s="31"/>
      <c r="L74" s="2"/>
      <c r="O74" s="2"/>
    </row>
    <row r="75" spans="6:15" x14ac:dyDescent="0.2">
      <c r="F75" s="30"/>
      <c r="I75" s="31"/>
      <c r="L75" s="2"/>
      <c r="O75" s="2"/>
    </row>
    <row r="76" spans="6:15" x14ac:dyDescent="0.2">
      <c r="F76" s="30"/>
      <c r="I76" s="31"/>
      <c r="L76" s="2"/>
      <c r="O76" s="2"/>
    </row>
    <row r="77" spans="6:15" x14ac:dyDescent="0.2">
      <c r="F77" s="30"/>
      <c r="I77" s="31"/>
      <c r="L77" s="2"/>
      <c r="O77" s="2"/>
    </row>
    <row r="78" spans="6:15" x14ac:dyDescent="0.2">
      <c r="F78" s="30"/>
      <c r="I78" s="31"/>
      <c r="L78" s="2"/>
      <c r="O78" s="2"/>
    </row>
    <row r="79" spans="6:15" x14ac:dyDescent="0.2">
      <c r="F79" s="30"/>
      <c r="I79" s="31"/>
      <c r="L79" s="2"/>
      <c r="O79" s="2"/>
    </row>
    <row r="80" spans="6:15" x14ac:dyDescent="0.2">
      <c r="F80" s="30"/>
      <c r="I80" s="31"/>
      <c r="L80" s="2"/>
      <c r="O80" s="2"/>
    </row>
    <row r="81" spans="6:15" x14ac:dyDescent="0.2">
      <c r="F81" s="30"/>
      <c r="I81" s="31"/>
      <c r="L81" s="2"/>
      <c r="O81" s="2"/>
    </row>
    <row r="82" spans="6:15" ht="15.75" customHeight="1" x14ac:dyDescent="0.2">
      <c r="F82" s="30"/>
      <c r="I82" s="31"/>
      <c r="L82" s="2"/>
      <c r="O82" s="2"/>
    </row>
    <row r="83" spans="6:15" ht="15.75" customHeight="1" x14ac:dyDescent="0.2">
      <c r="F83" s="30"/>
      <c r="I83" s="31"/>
      <c r="L83" s="2"/>
      <c r="O83" s="2"/>
    </row>
    <row r="84" spans="6:15" ht="15.75" customHeight="1" x14ac:dyDescent="0.2">
      <c r="F84" s="30"/>
      <c r="I84" s="31"/>
      <c r="L84" s="2"/>
      <c r="O84" s="2"/>
    </row>
    <row r="85" spans="6:15" x14ac:dyDescent="0.2">
      <c r="F85" s="30"/>
      <c r="I85" s="31"/>
      <c r="L85" s="2"/>
      <c r="O85" s="2"/>
    </row>
    <row r="86" spans="6:15" x14ac:dyDescent="0.2">
      <c r="F86" s="30"/>
      <c r="I86" s="31"/>
      <c r="L86" s="2"/>
      <c r="O86" s="2"/>
    </row>
    <row r="87" spans="6:15" x14ac:dyDescent="0.2">
      <c r="F87" s="30"/>
      <c r="I87" s="31"/>
      <c r="L87" s="2"/>
      <c r="O87" s="2"/>
    </row>
    <row r="88" spans="6:15" x14ac:dyDescent="0.2">
      <c r="F88" s="30"/>
      <c r="I88" s="31"/>
      <c r="L88" s="2"/>
      <c r="O88" s="2"/>
    </row>
    <row r="89" spans="6:15" x14ac:dyDescent="0.2">
      <c r="F89" s="30"/>
      <c r="I89" s="31"/>
      <c r="L89" s="2"/>
      <c r="O89" s="2"/>
    </row>
    <row r="90" spans="6:15" x14ac:dyDescent="0.2">
      <c r="F90" s="30"/>
      <c r="I90" s="31"/>
      <c r="L90" s="2"/>
      <c r="O90" s="2"/>
    </row>
    <row r="91" spans="6:15" x14ac:dyDescent="0.2">
      <c r="F91" s="30"/>
      <c r="I91" s="31"/>
      <c r="L91" s="2"/>
      <c r="O91" s="2"/>
    </row>
    <row r="92" spans="6:15" x14ac:dyDescent="0.2">
      <c r="F92" s="30"/>
      <c r="I92" s="31"/>
      <c r="L92" s="2"/>
      <c r="O92" s="2"/>
    </row>
    <row r="93" spans="6:15" x14ac:dyDescent="0.2">
      <c r="F93" s="30"/>
      <c r="I93" s="31"/>
      <c r="L93" s="2"/>
      <c r="O93" s="2"/>
    </row>
    <row r="94" spans="6:15" x14ac:dyDescent="0.2">
      <c r="F94" s="30"/>
      <c r="I94" s="31"/>
      <c r="L94" s="2"/>
      <c r="O94" s="2"/>
    </row>
    <row r="95" spans="6:15" x14ac:dyDescent="0.2">
      <c r="F95" s="30"/>
      <c r="I95" s="31"/>
      <c r="L95" s="2"/>
      <c r="O95" s="2"/>
    </row>
    <row r="96" spans="6:15" ht="15.75" customHeight="1" x14ac:dyDescent="0.2">
      <c r="F96" s="30"/>
      <c r="I96" s="31"/>
      <c r="L96" s="2"/>
      <c r="O96" s="2"/>
    </row>
    <row r="97" spans="6:15" x14ac:dyDescent="0.2">
      <c r="F97" s="30"/>
      <c r="I97" s="31"/>
      <c r="L97" s="2"/>
      <c r="O97" s="2"/>
    </row>
    <row r="98" spans="6:15" x14ac:dyDescent="0.2">
      <c r="F98" s="30"/>
      <c r="I98" s="31"/>
      <c r="L98" s="2"/>
      <c r="O98" s="2"/>
    </row>
    <row r="99" spans="6:15" x14ac:dyDescent="0.2">
      <c r="F99" s="30"/>
      <c r="I99" s="31"/>
      <c r="L99" s="2"/>
      <c r="O99" s="2"/>
    </row>
    <row r="100" spans="6:15" x14ac:dyDescent="0.2">
      <c r="F100" s="30"/>
      <c r="I100" s="31"/>
      <c r="L100" s="2"/>
      <c r="O100" s="2"/>
    </row>
    <row r="101" spans="6:15" x14ac:dyDescent="0.2">
      <c r="F101" s="30"/>
      <c r="I101" s="31"/>
      <c r="L101" s="2"/>
      <c r="O101" s="2"/>
    </row>
    <row r="102" spans="6:15" x14ac:dyDescent="0.2">
      <c r="F102" s="30"/>
      <c r="I102" s="31"/>
      <c r="L102" s="2"/>
      <c r="O102" s="2"/>
    </row>
    <row r="103" spans="6:15" ht="15.75" customHeight="1" x14ac:dyDescent="0.2">
      <c r="F103" s="30"/>
      <c r="I103" s="31"/>
      <c r="L103" s="2"/>
      <c r="O103" s="2"/>
    </row>
    <row r="104" spans="6:15" x14ac:dyDescent="0.2">
      <c r="F104" s="30"/>
      <c r="I104" s="31"/>
      <c r="L104" s="2"/>
      <c r="O104" s="2"/>
    </row>
    <row r="105" spans="6:15" x14ac:dyDescent="0.2">
      <c r="F105" s="30"/>
      <c r="I105" s="31"/>
      <c r="L105" s="2"/>
      <c r="O105" s="2"/>
    </row>
    <row r="106" spans="6:15" s="48" customFormat="1" ht="15.75" x14ac:dyDescent="0.25"/>
    <row r="107" spans="6:15" s="48" customFormat="1" ht="15.75" x14ac:dyDescent="0.25"/>
    <row r="108" spans="6:15" s="48" customFormat="1" ht="15.75" x14ac:dyDescent="0.25"/>
    <row r="109" spans="6:15" s="48" customFormat="1" ht="15.75" x14ac:dyDescent="0.25"/>
    <row r="110" spans="6:15" s="48" customFormat="1" ht="15.75" x14ac:dyDescent="0.25"/>
    <row r="111" spans="6:15" s="48" customFormat="1" ht="15.75" x14ac:dyDescent="0.25"/>
    <row r="112" spans="6:15" s="48" customFormat="1" ht="15.75" x14ac:dyDescent="0.25"/>
    <row r="113" spans="1:3" s="48" customFormat="1" ht="15.75" x14ac:dyDescent="0.25"/>
    <row r="114" spans="1:3" s="48" customFormat="1" ht="15.75" x14ac:dyDescent="0.25">
      <c r="A114"/>
      <c r="B114"/>
      <c r="C114"/>
    </row>
    <row r="115" spans="1:3" s="48" customFormat="1" ht="15.75" x14ac:dyDescent="0.25">
      <c r="A115"/>
      <c r="B115"/>
      <c r="C115"/>
    </row>
    <row r="116" spans="1:3" s="48" customFormat="1" ht="15.75" x14ac:dyDescent="0.25">
      <c r="A116"/>
      <c r="B116"/>
      <c r="C116"/>
    </row>
    <row r="117" spans="1:3" s="48" customFormat="1" ht="15.75" x14ac:dyDescent="0.25">
      <c r="A117"/>
      <c r="B117"/>
      <c r="C117"/>
    </row>
    <row r="118" spans="1:3" s="48" customFormat="1" ht="15.75" x14ac:dyDescent="0.25">
      <c r="A118"/>
      <c r="B118"/>
      <c r="C118"/>
    </row>
    <row r="119" spans="1:3" s="48" customFormat="1" ht="15.75" x14ac:dyDescent="0.25">
      <c r="A119"/>
      <c r="B119"/>
      <c r="C119"/>
    </row>
    <row r="120" spans="1:3" s="48" customFormat="1" ht="15.75" x14ac:dyDescent="0.25">
      <c r="A120"/>
      <c r="B120"/>
      <c r="C120"/>
    </row>
    <row r="121" spans="1:3" s="48" customFormat="1" ht="15.75" x14ac:dyDescent="0.25">
      <c r="A121"/>
      <c r="B121"/>
      <c r="C121"/>
    </row>
    <row r="122" spans="1:3" s="48" customFormat="1" ht="15.75" x14ac:dyDescent="0.25">
      <c r="A122"/>
      <c r="B122"/>
      <c r="C122"/>
    </row>
    <row r="123" spans="1:3" s="48" customFormat="1" ht="15.75" x14ac:dyDescent="0.25">
      <c r="A123"/>
      <c r="B123"/>
      <c r="C123"/>
    </row>
    <row r="124" spans="1:3" s="48" customFormat="1" ht="15.75" x14ac:dyDescent="0.25">
      <c r="A124"/>
      <c r="B124"/>
      <c r="C124"/>
    </row>
    <row r="125" spans="1:3" s="48" customFormat="1" ht="15.75" x14ac:dyDescent="0.25">
      <c r="A125"/>
      <c r="B125"/>
      <c r="C125"/>
    </row>
    <row r="126" spans="1:3" s="48" customFormat="1" ht="15.75" x14ac:dyDescent="0.25">
      <c r="A126"/>
      <c r="B126"/>
      <c r="C126"/>
    </row>
    <row r="127" spans="1:3" s="48" customFormat="1" ht="15.75" x14ac:dyDescent="0.25">
      <c r="A127"/>
      <c r="B127"/>
      <c r="C127"/>
    </row>
    <row r="128" spans="1:3" s="48" customFormat="1" ht="15.75" x14ac:dyDescent="0.25"/>
    <row r="129" spans="6:15" s="48" customFormat="1" ht="15.75" x14ac:dyDescent="0.25"/>
    <row r="130" spans="6:15" s="48" customFormat="1" ht="15.75" x14ac:dyDescent="0.25"/>
    <row r="131" spans="6:15" s="48" customFormat="1" ht="15.75" x14ac:dyDescent="0.25"/>
    <row r="132" spans="6:15" s="48" customFormat="1" ht="15.75" x14ac:dyDescent="0.25"/>
    <row r="133" spans="6:15" s="48" customFormat="1" ht="15.75" x14ac:dyDescent="0.25"/>
    <row r="134" spans="6:15" s="48" customFormat="1" ht="15.75" x14ac:dyDescent="0.25"/>
    <row r="135" spans="6:15" x14ac:dyDescent="0.2">
      <c r="F135" s="30"/>
      <c r="I135" s="31"/>
      <c r="L135" s="2"/>
      <c r="O135" s="2"/>
    </row>
    <row r="136" spans="6:15" x14ac:dyDescent="0.2">
      <c r="F136" s="30"/>
      <c r="I136" s="31"/>
      <c r="L136" s="2"/>
      <c r="O136" s="2"/>
    </row>
    <row r="137" spans="6:15" ht="14.25" customHeight="1" x14ac:dyDescent="0.2">
      <c r="F137" s="30"/>
      <c r="I137" s="31"/>
      <c r="L137" s="2"/>
      <c r="O137" s="2"/>
    </row>
    <row r="138" spans="6:15" ht="14.25" customHeight="1" x14ac:dyDescent="0.2">
      <c r="F138" s="30"/>
      <c r="I138" s="31"/>
      <c r="L138" s="2"/>
      <c r="O138" s="2"/>
    </row>
    <row r="139" spans="6:15" x14ac:dyDescent="0.2">
      <c r="F139" s="30"/>
      <c r="I139" s="31"/>
      <c r="L139" s="2"/>
      <c r="O139" s="2"/>
    </row>
    <row r="140" spans="6:15" x14ac:dyDescent="0.2">
      <c r="F140" s="30"/>
      <c r="I140" s="31"/>
      <c r="L140" s="2"/>
      <c r="O140" s="2"/>
    </row>
    <row r="141" spans="6:15" x14ac:dyDescent="0.2">
      <c r="F141" s="30"/>
      <c r="I141" s="31"/>
      <c r="L141" s="2"/>
      <c r="O141" s="2"/>
    </row>
    <row r="142" spans="6:15" x14ac:dyDescent="0.2">
      <c r="F142" s="30"/>
      <c r="I142" s="31"/>
      <c r="L142" s="2"/>
      <c r="O142" s="2"/>
    </row>
    <row r="143" spans="6:15" x14ac:dyDescent="0.2">
      <c r="F143" s="30"/>
      <c r="I143" s="31"/>
      <c r="L143" s="2"/>
      <c r="O143" s="2"/>
    </row>
    <row r="144" spans="6:15" x14ac:dyDescent="0.2">
      <c r="F144" s="30"/>
      <c r="I144" s="31"/>
      <c r="L144" s="2"/>
      <c r="O144" s="2"/>
    </row>
    <row r="145" spans="6:15" x14ac:dyDescent="0.2">
      <c r="F145" s="30"/>
      <c r="I145" s="31"/>
      <c r="L145" s="2"/>
      <c r="O145" s="2"/>
    </row>
    <row r="146" spans="6:15" x14ac:dyDescent="0.2">
      <c r="F146" s="30"/>
      <c r="I146" s="31"/>
      <c r="L146" s="2"/>
      <c r="O146" s="2"/>
    </row>
    <row r="147" spans="6:15" x14ac:dyDescent="0.2">
      <c r="F147" s="30"/>
      <c r="I147" s="31"/>
      <c r="L147" s="2"/>
      <c r="O147" s="2"/>
    </row>
    <row r="148" spans="6:15" x14ac:dyDescent="0.2">
      <c r="F148" s="30"/>
      <c r="I148" s="31"/>
      <c r="L148" s="2"/>
      <c r="O148" s="2"/>
    </row>
    <row r="149" spans="6:15" x14ac:dyDescent="0.2">
      <c r="F149" s="30"/>
      <c r="I149" s="31"/>
      <c r="L149" s="2"/>
      <c r="O149" s="2"/>
    </row>
    <row r="150" spans="6:15" x14ac:dyDescent="0.2">
      <c r="F150" s="30"/>
      <c r="I150" s="31"/>
      <c r="L150" s="2"/>
      <c r="O150" s="2"/>
    </row>
    <row r="151" spans="6:15" x14ac:dyDescent="0.2">
      <c r="F151" s="30"/>
      <c r="I151" s="31"/>
      <c r="L151" s="2"/>
      <c r="O151" s="2"/>
    </row>
    <row r="152" spans="6:15" x14ac:dyDescent="0.2">
      <c r="F152" s="30"/>
      <c r="I152" s="31"/>
      <c r="L152" s="2"/>
      <c r="O152" s="2"/>
    </row>
    <row r="153" spans="6:15" x14ac:dyDescent="0.2">
      <c r="F153" s="30"/>
      <c r="I153" s="31"/>
      <c r="L153" s="2"/>
      <c r="O153" s="2"/>
    </row>
    <row r="154" spans="6:15" x14ac:dyDescent="0.2">
      <c r="F154" s="30"/>
      <c r="I154" s="31"/>
      <c r="L154" s="2"/>
      <c r="O154" s="2"/>
    </row>
    <row r="155" spans="6:15" x14ac:dyDescent="0.2">
      <c r="F155" s="30"/>
      <c r="I155" s="31"/>
      <c r="L155" s="2"/>
      <c r="O155" s="2"/>
    </row>
    <row r="156" spans="6:15" x14ac:dyDescent="0.2">
      <c r="F156" s="30"/>
      <c r="I156" s="31"/>
      <c r="L156" s="2"/>
      <c r="O156" s="2"/>
    </row>
    <row r="157" spans="6:15" x14ac:dyDescent="0.2">
      <c r="F157" s="30"/>
      <c r="I157" s="31"/>
      <c r="L157" s="2"/>
      <c r="O157" s="2"/>
    </row>
    <row r="158" spans="6:15" x14ac:dyDescent="0.2">
      <c r="F158" s="30"/>
      <c r="I158" s="31"/>
      <c r="L158" s="2"/>
      <c r="O158" s="2"/>
    </row>
    <row r="159" spans="6:15" x14ac:dyDescent="0.2">
      <c r="F159" s="30"/>
      <c r="I159" s="31"/>
      <c r="L159" s="2"/>
      <c r="O159" s="2"/>
    </row>
    <row r="160" spans="6:15" x14ac:dyDescent="0.2">
      <c r="F160" s="30"/>
      <c r="I160" s="31"/>
      <c r="L160" s="2"/>
      <c r="O160" s="2"/>
    </row>
    <row r="161" spans="6:15" x14ac:dyDescent="0.2">
      <c r="F161" s="30"/>
      <c r="I161" s="31"/>
      <c r="L161" s="2"/>
      <c r="O161" s="2"/>
    </row>
    <row r="162" spans="6:15" x14ac:dyDescent="0.2">
      <c r="F162" s="30"/>
      <c r="I162" s="31"/>
      <c r="L162" s="2"/>
      <c r="O162" s="2"/>
    </row>
    <row r="163" spans="6:15" x14ac:dyDescent="0.2">
      <c r="F163" s="30"/>
      <c r="I163" s="31"/>
      <c r="L163" s="2"/>
      <c r="O163" s="2"/>
    </row>
    <row r="164" spans="6:15" x14ac:dyDescent="0.2">
      <c r="F164" s="30"/>
      <c r="I164" s="31"/>
      <c r="L164" s="2"/>
      <c r="O164" s="2"/>
    </row>
    <row r="165" spans="6:15" x14ac:dyDescent="0.2">
      <c r="F165" s="30"/>
      <c r="I165" s="31"/>
      <c r="L165" s="2"/>
      <c r="O165" s="2"/>
    </row>
    <row r="166" spans="6:15" x14ac:dyDescent="0.2">
      <c r="F166" s="30"/>
      <c r="I166" s="31"/>
      <c r="L166" s="2"/>
      <c r="O166" s="2"/>
    </row>
    <row r="167" spans="6:15" x14ac:dyDescent="0.2">
      <c r="F167" s="30"/>
      <c r="I167" s="31"/>
      <c r="L167" s="2"/>
      <c r="O167" s="2"/>
    </row>
    <row r="168" spans="6:15" x14ac:dyDescent="0.2">
      <c r="F168" s="30"/>
      <c r="I168" s="31"/>
      <c r="L168" s="2"/>
      <c r="O168" s="2"/>
    </row>
    <row r="169" spans="6:15" x14ac:dyDescent="0.2">
      <c r="F169" s="30"/>
      <c r="I169" s="31"/>
      <c r="L169" s="2"/>
      <c r="O169" s="2"/>
    </row>
    <row r="170" spans="6:15" x14ac:dyDescent="0.2">
      <c r="F170" s="30"/>
      <c r="I170" s="31"/>
      <c r="L170" s="2"/>
      <c r="O170" s="2"/>
    </row>
    <row r="171" spans="6:15" x14ac:dyDescent="0.2">
      <c r="F171" s="30"/>
      <c r="I171" s="31"/>
      <c r="L171" s="2"/>
      <c r="O171" s="2"/>
    </row>
    <row r="172" spans="6:15" x14ac:dyDescent="0.2">
      <c r="F172" s="30"/>
      <c r="I172" s="31"/>
      <c r="L172" s="2"/>
      <c r="O172" s="2"/>
    </row>
    <row r="173" spans="6:15" x14ac:dyDescent="0.2">
      <c r="F173" s="30"/>
      <c r="I173" s="31"/>
      <c r="L173" s="2"/>
      <c r="O173" s="2"/>
    </row>
    <row r="174" spans="6:15" x14ac:dyDescent="0.2">
      <c r="F174" s="30"/>
      <c r="I174" s="31"/>
      <c r="L174" s="2"/>
      <c r="O174" s="2"/>
    </row>
    <row r="175" spans="6:15" x14ac:dyDescent="0.2">
      <c r="F175" s="30"/>
      <c r="I175" s="31"/>
      <c r="L175" s="2"/>
      <c r="O175" s="2"/>
    </row>
    <row r="176" spans="6:15" x14ac:dyDescent="0.2">
      <c r="F176" s="30"/>
      <c r="I176" s="31"/>
      <c r="L176" s="2"/>
      <c r="O176" s="2"/>
    </row>
    <row r="177" spans="6:15" x14ac:dyDescent="0.2">
      <c r="F177" s="30"/>
      <c r="I177" s="31"/>
      <c r="L177" s="2"/>
      <c r="O177" s="2"/>
    </row>
    <row r="178" spans="6:15" x14ac:dyDescent="0.2">
      <c r="F178" s="30"/>
      <c r="I178" s="31"/>
      <c r="L178" s="2"/>
      <c r="O178" s="2"/>
    </row>
    <row r="179" spans="6:15" x14ac:dyDescent="0.2">
      <c r="F179" s="30"/>
      <c r="I179" s="31"/>
      <c r="L179" s="2"/>
      <c r="O179" s="2"/>
    </row>
    <row r="180" spans="6:15" x14ac:dyDescent="0.2">
      <c r="F180" s="30"/>
      <c r="I180" s="31"/>
      <c r="L180" s="2"/>
      <c r="O180" s="2"/>
    </row>
    <row r="181" spans="6:15" x14ac:dyDescent="0.2">
      <c r="F181" s="30"/>
      <c r="I181" s="31"/>
      <c r="L181" s="2"/>
      <c r="O181" s="2"/>
    </row>
    <row r="182" spans="6:15" x14ac:dyDescent="0.2">
      <c r="F182" s="30"/>
      <c r="I182" s="31"/>
      <c r="L182" s="2"/>
      <c r="O182" s="2"/>
    </row>
    <row r="183" spans="6:15" x14ac:dyDescent="0.2">
      <c r="F183" s="30"/>
      <c r="I183" s="31"/>
      <c r="L183" s="2"/>
      <c r="O183" s="2"/>
    </row>
    <row r="184" spans="6:15" x14ac:dyDescent="0.2">
      <c r="F184" s="30"/>
      <c r="I184" s="31"/>
      <c r="L184" s="2"/>
      <c r="O184" s="2"/>
    </row>
    <row r="185" spans="6:15" x14ac:dyDescent="0.2">
      <c r="F185" s="30"/>
      <c r="I185" s="31"/>
      <c r="L185" s="2"/>
      <c r="O185" s="2"/>
    </row>
    <row r="186" spans="6:15" x14ac:dyDescent="0.2">
      <c r="F186" s="30"/>
      <c r="I186" s="31"/>
      <c r="L186" s="2"/>
      <c r="O186" s="2"/>
    </row>
    <row r="187" spans="6:15" x14ac:dyDescent="0.2">
      <c r="F187" s="30"/>
      <c r="I187" s="31"/>
      <c r="L187" s="2"/>
      <c r="O187" s="2"/>
    </row>
    <row r="188" spans="6:15" x14ac:dyDescent="0.2">
      <c r="F188" s="30"/>
      <c r="I188" s="31"/>
      <c r="L188" s="2"/>
      <c r="O188" s="2"/>
    </row>
    <row r="189" spans="6:15" x14ac:dyDescent="0.2">
      <c r="F189" s="30"/>
      <c r="I189" s="31"/>
      <c r="L189" s="2"/>
      <c r="O189" s="2"/>
    </row>
    <row r="190" spans="6:15" x14ac:dyDescent="0.2">
      <c r="F190" s="30"/>
      <c r="I190" s="31"/>
      <c r="L190" s="2"/>
      <c r="O190" s="2"/>
    </row>
    <row r="191" spans="6:15" x14ac:dyDescent="0.2">
      <c r="F191" s="30"/>
      <c r="I191" s="31"/>
      <c r="L191" s="2"/>
      <c r="O191" s="2"/>
    </row>
    <row r="192" spans="6:15" x14ac:dyDescent="0.2">
      <c r="F192" s="30"/>
      <c r="I192" s="31"/>
      <c r="L192" s="2"/>
      <c r="O192" s="2"/>
    </row>
    <row r="193" spans="6:15" x14ac:dyDescent="0.2">
      <c r="F193" s="30"/>
      <c r="I193" s="31"/>
      <c r="L193" s="2"/>
      <c r="O193" s="2"/>
    </row>
    <row r="194" spans="6:15" x14ac:dyDescent="0.2">
      <c r="F194" s="30"/>
      <c r="I194" s="31"/>
      <c r="L194" s="2"/>
      <c r="O194" s="2"/>
    </row>
    <row r="195" spans="6:15" x14ac:dyDescent="0.2">
      <c r="F195" s="30"/>
      <c r="I195" s="31"/>
      <c r="L195" s="2"/>
      <c r="O195" s="2"/>
    </row>
    <row r="196" spans="6:15" x14ac:dyDescent="0.2">
      <c r="F196" s="30"/>
      <c r="I196" s="31"/>
      <c r="L196" s="2"/>
      <c r="O196" s="2"/>
    </row>
    <row r="197" spans="6:15" x14ac:dyDescent="0.2">
      <c r="F197" s="30"/>
      <c r="I197" s="31"/>
      <c r="L197" s="2"/>
      <c r="O197" s="2"/>
    </row>
    <row r="198" spans="6:15" x14ac:dyDescent="0.2">
      <c r="F198" s="30"/>
      <c r="I198" s="31"/>
      <c r="L198" s="2"/>
      <c r="O198" s="2"/>
    </row>
    <row r="199" spans="6:15" x14ac:dyDescent="0.2">
      <c r="F199" s="30"/>
      <c r="I199" s="31"/>
      <c r="L199" s="2"/>
      <c r="O199" s="2"/>
    </row>
    <row r="200" spans="6:15" x14ac:dyDescent="0.2">
      <c r="F200" s="30"/>
      <c r="I200" s="31"/>
      <c r="L200" s="2"/>
      <c r="O200" s="2"/>
    </row>
    <row r="201" spans="6:15" x14ac:dyDescent="0.2">
      <c r="F201" s="30"/>
      <c r="I201" s="31"/>
      <c r="L201" s="2"/>
      <c r="O201" s="2"/>
    </row>
    <row r="202" spans="6:15" x14ac:dyDescent="0.2">
      <c r="F202" s="30"/>
      <c r="I202" s="31"/>
      <c r="L202" s="2"/>
      <c r="O202" s="2"/>
    </row>
    <row r="203" spans="6:15" x14ac:dyDescent="0.2">
      <c r="F203" s="30"/>
      <c r="I203" s="31"/>
      <c r="L203" s="2"/>
      <c r="O203" s="2"/>
    </row>
    <row r="204" spans="6:15" x14ac:dyDescent="0.2">
      <c r="F204" s="30"/>
      <c r="I204" s="31"/>
      <c r="L204" s="2"/>
      <c r="O204" s="2"/>
    </row>
    <row r="205" spans="6:15" x14ac:dyDescent="0.2">
      <c r="F205" s="30"/>
      <c r="I205" s="31"/>
      <c r="L205" s="2"/>
      <c r="O205" s="2"/>
    </row>
    <row r="206" spans="6:15" x14ac:dyDescent="0.2">
      <c r="F206" s="30"/>
      <c r="I206" s="31"/>
      <c r="L206" s="2"/>
      <c r="O206" s="2"/>
    </row>
    <row r="207" spans="6:15" x14ac:dyDescent="0.2">
      <c r="F207" s="30"/>
      <c r="I207" s="31"/>
      <c r="L207" s="2"/>
      <c r="O207" s="2"/>
    </row>
    <row r="208" spans="6:15" x14ac:dyDescent="0.2">
      <c r="F208" s="30"/>
      <c r="I208" s="31"/>
      <c r="L208" s="2"/>
      <c r="O208" s="2"/>
    </row>
    <row r="209" spans="6:15" x14ac:dyDescent="0.2">
      <c r="F209" s="30"/>
      <c r="I209" s="31"/>
      <c r="L209" s="2"/>
      <c r="O209" s="2"/>
    </row>
    <row r="210" spans="6:15" x14ac:dyDescent="0.2">
      <c r="F210" s="30"/>
      <c r="I210" s="31"/>
      <c r="L210" s="2"/>
      <c r="O210" s="2"/>
    </row>
    <row r="211" spans="6:15" x14ac:dyDescent="0.2">
      <c r="F211" s="30"/>
      <c r="I211" s="31"/>
      <c r="L211" s="2"/>
      <c r="O211" s="2"/>
    </row>
    <row r="212" spans="6:15" x14ac:dyDescent="0.2">
      <c r="F212" s="30"/>
      <c r="I212" s="31"/>
      <c r="L212" s="2"/>
      <c r="O212" s="2"/>
    </row>
    <row r="213" spans="6:15" x14ac:dyDescent="0.2">
      <c r="F213" s="30"/>
      <c r="I213" s="31"/>
      <c r="L213" s="2"/>
      <c r="O213" s="2"/>
    </row>
    <row r="214" spans="6:15" x14ac:dyDescent="0.2">
      <c r="F214" s="30"/>
      <c r="I214" s="31"/>
      <c r="L214" s="2"/>
      <c r="O214" s="2"/>
    </row>
    <row r="215" spans="6:15" x14ac:dyDescent="0.2">
      <c r="F215" s="30"/>
      <c r="I215" s="31"/>
      <c r="L215" s="2"/>
      <c r="O215" s="2"/>
    </row>
    <row r="216" spans="6:15" x14ac:dyDescent="0.2">
      <c r="F216" s="30"/>
      <c r="I216" s="31"/>
      <c r="L216" s="2"/>
      <c r="O216" s="2"/>
    </row>
    <row r="217" spans="6:15" x14ac:dyDescent="0.2">
      <c r="F217" s="30"/>
      <c r="I217" s="31"/>
      <c r="L217" s="2"/>
      <c r="O217" s="2"/>
    </row>
    <row r="218" spans="6:15" x14ac:dyDescent="0.2">
      <c r="F218" s="30"/>
      <c r="I218" s="31"/>
      <c r="L218" s="2"/>
      <c r="O218" s="2"/>
    </row>
    <row r="219" spans="6:15" x14ac:dyDescent="0.2">
      <c r="F219" s="30"/>
      <c r="I219" s="31"/>
      <c r="L219" s="2"/>
      <c r="O219" s="2"/>
    </row>
    <row r="220" spans="6:15" x14ac:dyDescent="0.2">
      <c r="F220" s="30"/>
      <c r="I220" s="31"/>
      <c r="L220" s="2"/>
      <c r="O220" s="2"/>
    </row>
    <row r="221" spans="6:15" x14ac:dyDescent="0.2">
      <c r="F221" s="30"/>
      <c r="I221" s="31"/>
      <c r="L221" s="2"/>
      <c r="O221" s="2"/>
    </row>
    <row r="222" spans="6:15" x14ac:dyDescent="0.2">
      <c r="F222" s="30"/>
      <c r="I222" s="31"/>
      <c r="L222" s="2"/>
      <c r="O222" s="2"/>
    </row>
    <row r="223" spans="6:15" x14ac:dyDescent="0.2">
      <c r="F223" s="30"/>
      <c r="I223" s="31"/>
      <c r="L223" s="2"/>
      <c r="O223" s="2"/>
    </row>
    <row r="224" spans="6:15" x14ac:dyDescent="0.2">
      <c r="F224" s="30"/>
      <c r="I224" s="31"/>
      <c r="L224" s="2"/>
      <c r="O224" s="2"/>
    </row>
    <row r="225" spans="6:15" x14ac:dyDescent="0.2">
      <c r="F225" s="30"/>
      <c r="I225" s="31"/>
      <c r="L225" s="2"/>
      <c r="O225" s="2"/>
    </row>
    <row r="226" spans="6:15" x14ac:dyDescent="0.2">
      <c r="F226" s="30"/>
      <c r="I226" s="31"/>
      <c r="L226" s="2"/>
      <c r="O226" s="2"/>
    </row>
    <row r="227" spans="6:15" x14ac:dyDescent="0.2">
      <c r="F227" s="30"/>
      <c r="I227" s="31"/>
      <c r="L227" s="2"/>
      <c r="O227" s="2"/>
    </row>
    <row r="228" spans="6:15" x14ac:dyDescent="0.2">
      <c r="F228" s="30"/>
      <c r="I228" s="31"/>
      <c r="L228" s="2"/>
      <c r="O228" s="2"/>
    </row>
    <row r="229" spans="6:15" x14ac:dyDescent="0.2">
      <c r="F229" s="30"/>
      <c r="I229" s="31"/>
      <c r="L229" s="2"/>
      <c r="O229" s="2"/>
    </row>
    <row r="230" spans="6:15" x14ac:dyDescent="0.2">
      <c r="F230" s="30"/>
      <c r="I230" s="31"/>
      <c r="L230" s="2"/>
      <c r="O230" s="2"/>
    </row>
    <row r="231" spans="6:15" x14ac:dyDescent="0.2">
      <c r="F231" s="30"/>
      <c r="I231" s="31"/>
      <c r="L231" s="2"/>
      <c r="O231" s="2"/>
    </row>
    <row r="232" spans="6:15" x14ac:dyDescent="0.2">
      <c r="F232" s="30"/>
      <c r="I232" s="31"/>
      <c r="L232" s="2"/>
      <c r="O232" s="2"/>
    </row>
    <row r="233" spans="6:15" x14ac:dyDescent="0.2">
      <c r="F233" s="30"/>
      <c r="I233" s="31"/>
      <c r="L233" s="2"/>
      <c r="O233" s="2"/>
    </row>
    <row r="234" spans="6:15" x14ac:dyDescent="0.2">
      <c r="F234" s="30"/>
      <c r="I234" s="31"/>
      <c r="L234" s="2"/>
      <c r="O234" s="2"/>
    </row>
    <row r="235" spans="6:15" x14ac:dyDescent="0.2">
      <c r="F235" s="30"/>
      <c r="I235" s="31"/>
      <c r="L235" s="2"/>
      <c r="O235" s="2"/>
    </row>
    <row r="236" spans="6:15" x14ac:dyDescent="0.2">
      <c r="F236" s="30"/>
      <c r="I236" s="31"/>
      <c r="L236" s="2"/>
      <c r="O236" s="2"/>
    </row>
    <row r="237" spans="6:15" x14ac:dyDescent="0.2">
      <c r="F237" s="30"/>
      <c r="I237" s="31"/>
      <c r="L237" s="2"/>
      <c r="O237" s="2"/>
    </row>
    <row r="238" spans="6:15" x14ac:dyDescent="0.2">
      <c r="F238" s="30"/>
      <c r="I238" s="31"/>
      <c r="L238" s="2"/>
      <c r="O238" s="2"/>
    </row>
    <row r="239" spans="6:15" x14ac:dyDescent="0.2">
      <c r="F239" s="30"/>
      <c r="I239" s="31"/>
      <c r="L239" s="2"/>
      <c r="O239" s="2"/>
    </row>
    <row r="240" spans="6:15" x14ac:dyDescent="0.2">
      <c r="F240" s="30"/>
      <c r="I240" s="31"/>
      <c r="L240" s="2"/>
      <c r="O240" s="2"/>
    </row>
    <row r="241" spans="6:15" x14ac:dyDescent="0.2">
      <c r="F241" s="30"/>
      <c r="I241" s="31"/>
      <c r="L241" s="2"/>
      <c r="O241" s="2"/>
    </row>
    <row r="242" spans="6:15" x14ac:dyDescent="0.2">
      <c r="F242" s="30"/>
      <c r="I242" s="31"/>
      <c r="L242" s="2"/>
      <c r="O242" s="2"/>
    </row>
    <row r="243" spans="6:15" x14ac:dyDescent="0.2">
      <c r="F243" s="30"/>
      <c r="I243" s="31"/>
      <c r="L243" s="2"/>
      <c r="O243" s="2"/>
    </row>
    <row r="244" spans="6:15" x14ac:dyDescent="0.2">
      <c r="F244" s="30"/>
      <c r="I244" s="31"/>
      <c r="L244" s="2"/>
      <c r="O244" s="2"/>
    </row>
  </sheetData>
  <mergeCells count="1">
    <mergeCell ref="A1:E1"/>
  </mergeCells>
  <phoneticPr fontId="0" type="noConversion"/>
  <pageMargins left="0.70866141732283472" right="3.937007874015748E-2" top="0.43307086614173229" bottom="0.51181102362204722" header="0.15748031496062992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85"/>
  <sheetViews>
    <sheetView topLeftCell="A166" workbookViewId="0">
      <selection sqref="A1:E184"/>
    </sheetView>
  </sheetViews>
  <sheetFormatPr baseColWidth="10" defaultRowHeight="15.75" x14ac:dyDescent="0.25"/>
  <cols>
    <col min="1" max="1" width="57" style="48" customWidth="1"/>
    <col min="2" max="2" width="23.28515625" style="63" customWidth="1"/>
    <col min="3" max="3" width="9.140625" style="48" customWidth="1"/>
    <col min="4" max="4" width="23.28515625" style="63" customWidth="1"/>
    <col min="5" max="5" width="18.85546875" style="48" customWidth="1"/>
    <col min="6" max="7" width="11.42578125" style="48"/>
    <col min="8" max="9" width="11.5703125" style="48" bestFit="1" customWidth="1"/>
    <col min="10" max="10" width="11.42578125" style="48"/>
    <col min="11" max="11" width="11.5703125" style="48" bestFit="1" customWidth="1"/>
    <col min="12" max="16384" width="11.42578125" style="48"/>
  </cols>
  <sheetData>
    <row r="1" spans="1:16" s="43" customFormat="1" ht="66" customHeight="1" x14ac:dyDescent="0.25">
      <c r="A1" s="105" t="s">
        <v>181</v>
      </c>
      <c r="B1" s="106"/>
      <c r="C1" s="106"/>
      <c r="D1" s="106"/>
      <c r="E1" s="106"/>
      <c r="F1" s="41"/>
      <c r="G1" s="42"/>
      <c r="H1" s="42"/>
      <c r="I1" s="42"/>
      <c r="M1" s="44"/>
      <c r="P1" s="45"/>
    </row>
    <row r="2" spans="1:16" x14ac:dyDescent="0.25">
      <c r="A2" s="46"/>
      <c r="B2" s="47"/>
      <c r="C2" s="46"/>
      <c r="D2" s="47"/>
      <c r="E2" s="107"/>
    </row>
    <row r="3" spans="1:16" x14ac:dyDescent="0.25">
      <c r="A3" s="49" t="s">
        <v>1</v>
      </c>
      <c r="B3" s="47"/>
      <c r="C3" s="46"/>
      <c r="D3" s="46"/>
      <c r="E3" s="107"/>
    </row>
    <row r="4" spans="1:16" x14ac:dyDescent="0.25">
      <c r="A4" s="46"/>
      <c r="B4" s="47"/>
      <c r="C4" s="46"/>
      <c r="D4" s="46"/>
      <c r="E4" s="63"/>
    </row>
    <row r="5" spans="1:16" x14ac:dyDescent="0.25">
      <c r="A5" s="101" t="s">
        <v>48</v>
      </c>
      <c r="B5" s="101"/>
      <c r="C5" s="101"/>
      <c r="D5" s="101"/>
      <c r="E5" s="101"/>
    </row>
    <row r="6" spans="1:16" x14ac:dyDescent="0.25">
      <c r="A6" s="103" t="s">
        <v>147</v>
      </c>
      <c r="B6" s="103"/>
      <c r="C6" s="103"/>
      <c r="D6" s="103"/>
      <c r="E6" s="103"/>
    </row>
    <row r="7" spans="1:16" ht="31.5" customHeight="1" x14ac:dyDescent="0.25">
      <c r="A7" s="49" t="s">
        <v>49</v>
      </c>
      <c r="B7" s="50">
        <v>2023</v>
      </c>
      <c r="C7" s="50"/>
      <c r="D7" s="50"/>
      <c r="E7" s="86">
        <v>2022</v>
      </c>
    </row>
    <row r="8" spans="1:16" x14ac:dyDescent="0.25">
      <c r="A8" s="46" t="s">
        <v>50</v>
      </c>
      <c r="B8" s="47">
        <v>50000</v>
      </c>
      <c r="C8" s="47"/>
      <c r="D8" s="47"/>
      <c r="E8" s="63">
        <v>50000</v>
      </c>
    </row>
    <row r="9" spans="1:16" x14ac:dyDescent="0.25">
      <c r="A9" s="46" t="s">
        <v>51</v>
      </c>
      <c r="B9" s="47">
        <v>17919750.550000001</v>
      </c>
      <c r="C9" s="47"/>
      <c r="D9" s="47"/>
      <c r="E9" s="63">
        <v>3053195.27</v>
      </c>
    </row>
    <row r="10" spans="1:16" x14ac:dyDescent="0.25">
      <c r="A10" s="46" t="s">
        <v>52</v>
      </c>
      <c r="B10" s="47">
        <v>5360498.76</v>
      </c>
      <c r="C10" s="47"/>
      <c r="D10" s="47"/>
      <c r="E10" s="63">
        <v>752482.97</v>
      </c>
    </row>
    <row r="11" spans="1:16" x14ac:dyDescent="0.25">
      <c r="A11" s="46" t="s">
        <v>53</v>
      </c>
      <c r="B11" s="47">
        <v>21249.99</v>
      </c>
      <c r="C11" s="47"/>
      <c r="D11" s="47"/>
      <c r="E11" s="63">
        <v>164056.32999999999</v>
      </c>
    </row>
    <row r="12" spans="1:16" x14ac:dyDescent="0.25">
      <c r="A12" s="46" t="s">
        <v>54</v>
      </c>
      <c r="B12" s="51">
        <v>904356</v>
      </c>
      <c r="C12" s="47"/>
      <c r="D12" s="47"/>
      <c r="E12" s="87">
        <v>887626</v>
      </c>
    </row>
    <row r="13" spans="1:16" ht="16.5" thickBot="1" x14ac:dyDescent="0.3">
      <c r="A13" s="46" t="s">
        <v>55</v>
      </c>
      <c r="B13" s="76">
        <f>SUM(B8:B12)</f>
        <v>24255855.300000001</v>
      </c>
      <c r="C13" s="52"/>
      <c r="D13" s="52"/>
      <c r="E13" s="88">
        <f>SUM(E8:E12)</f>
        <v>4907360.57</v>
      </c>
    </row>
    <row r="14" spans="1:16" ht="16.5" thickTop="1" x14ac:dyDescent="0.25">
      <c r="A14" s="46"/>
      <c r="B14" s="47"/>
      <c r="C14" s="46"/>
      <c r="D14" s="46"/>
      <c r="E14" s="63"/>
    </row>
    <row r="15" spans="1:16" x14ac:dyDescent="0.25">
      <c r="A15" s="46"/>
      <c r="B15" s="47"/>
      <c r="C15" s="46"/>
      <c r="D15" s="46"/>
      <c r="E15" s="63"/>
    </row>
    <row r="16" spans="1:16" x14ac:dyDescent="0.25">
      <c r="A16" s="49" t="s">
        <v>56</v>
      </c>
      <c r="B16" s="47"/>
      <c r="C16" s="46"/>
      <c r="D16" s="46"/>
      <c r="E16" s="63"/>
    </row>
    <row r="17" spans="1:6" x14ac:dyDescent="0.25">
      <c r="A17" s="103" t="s">
        <v>148</v>
      </c>
      <c r="B17" s="103"/>
      <c r="C17" s="103"/>
      <c r="D17" s="103"/>
      <c r="E17" s="103"/>
    </row>
    <row r="18" spans="1:6" ht="38.25" customHeight="1" x14ac:dyDescent="0.25">
      <c r="A18" s="46"/>
      <c r="B18" s="47"/>
      <c r="C18" s="46"/>
      <c r="D18" s="46"/>
      <c r="E18" s="63"/>
      <c r="F18" s="53"/>
    </row>
    <row r="19" spans="1:6" x14ac:dyDescent="0.25">
      <c r="A19" s="49" t="s">
        <v>49</v>
      </c>
      <c r="B19" s="74">
        <v>2023</v>
      </c>
      <c r="C19" s="59"/>
      <c r="D19" s="59"/>
      <c r="E19" s="89">
        <v>2022</v>
      </c>
    </row>
    <row r="20" spans="1:6" x14ac:dyDescent="0.25">
      <c r="A20" s="46" t="s">
        <v>57</v>
      </c>
      <c r="B20" s="54" t="s">
        <v>164</v>
      </c>
      <c r="C20" s="55"/>
      <c r="D20" s="55"/>
      <c r="E20" s="90" t="s">
        <v>178</v>
      </c>
    </row>
    <row r="21" spans="1:6" ht="16.5" thickBot="1" x14ac:dyDescent="0.3">
      <c r="A21" s="46"/>
      <c r="B21" s="79" t="s">
        <v>165</v>
      </c>
      <c r="C21" s="57"/>
      <c r="D21" s="57"/>
      <c r="E21" s="91" t="s">
        <v>149</v>
      </c>
      <c r="F21" s="56"/>
    </row>
    <row r="22" spans="1:6" ht="16.5" thickTop="1" x14ac:dyDescent="0.25">
      <c r="A22" s="46"/>
      <c r="B22" s="58"/>
      <c r="C22" s="55"/>
      <c r="D22" s="55"/>
      <c r="E22" s="92"/>
      <c r="F22" s="56"/>
    </row>
    <row r="23" spans="1:6" x14ac:dyDescent="0.25">
      <c r="A23" s="103" t="s">
        <v>182</v>
      </c>
      <c r="B23" s="103"/>
      <c r="C23" s="103"/>
      <c r="D23" s="103"/>
      <c r="E23" s="103"/>
      <c r="F23" s="56"/>
    </row>
    <row r="24" spans="1:6" ht="31.5" customHeight="1" x14ac:dyDescent="0.25">
      <c r="A24" s="103"/>
      <c r="B24" s="103"/>
      <c r="C24" s="103"/>
      <c r="D24" s="103"/>
      <c r="E24" s="103"/>
    </row>
    <row r="25" spans="1:6" ht="31.5" customHeight="1" x14ac:dyDescent="0.25">
      <c r="A25" s="62"/>
      <c r="B25" s="62"/>
      <c r="C25" s="62"/>
      <c r="D25" s="62"/>
      <c r="E25" s="62"/>
    </row>
    <row r="26" spans="1:6" x14ac:dyDescent="0.25">
      <c r="A26" s="49" t="s">
        <v>58</v>
      </c>
      <c r="B26" s="47"/>
      <c r="C26" s="46"/>
      <c r="D26" s="46"/>
      <c r="E26" s="63"/>
    </row>
    <row r="27" spans="1:6" x14ac:dyDescent="0.25">
      <c r="A27" s="102" t="s">
        <v>150</v>
      </c>
      <c r="B27" s="102"/>
      <c r="C27" s="102"/>
      <c r="D27" s="102"/>
      <c r="E27" s="102"/>
    </row>
    <row r="28" spans="1:6" x14ac:dyDescent="0.25">
      <c r="A28" s="46"/>
      <c r="B28" s="47"/>
      <c r="C28" s="46"/>
      <c r="D28" s="46"/>
      <c r="E28" s="63"/>
    </row>
    <row r="29" spans="1:6" x14ac:dyDescent="0.25">
      <c r="A29" s="49" t="s">
        <v>49</v>
      </c>
      <c r="B29" s="74">
        <v>2023</v>
      </c>
      <c r="C29" s="59"/>
      <c r="D29" s="59"/>
      <c r="E29" s="89">
        <v>2022</v>
      </c>
    </row>
    <row r="30" spans="1:6" x14ac:dyDescent="0.25">
      <c r="A30" s="46" t="s">
        <v>59</v>
      </c>
      <c r="B30" s="60">
        <v>109654362.95999999</v>
      </c>
      <c r="C30" s="61"/>
      <c r="D30" s="61"/>
      <c r="E30" s="66">
        <v>86594987.670000002</v>
      </c>
    </row>
    <row r="31" spans="1:6" ht="16.5" thickBot="1" x14ac:dyDescent="0.3">
      <c r="A31" s="46" t="s">
        <v>60</v>
      </c>
      <c r="B31" s="77">
        <f>+B30</f>
        <v>109654362.95999999</v>
      </c>
      <c r="C31" s="61"/>
      <c r="D31" s="61"/>
      <c r="E31" s="78">
        <f>+E30</f>
        <v>86594987.670000002</v>
      </c>
    </row>
    <row r="32" spans="1:6" ht="16.5" thickTop="1" x14ac:dyDescent="0.25">
      <c r="A32" s="46"/>
      <c r="B32" s="47"/>
      <c r="C32" s="46"/>
      <c r="D32" s="46"/>
      <c r="E32" s="63"/>
    </row>
    <row r="33" spans="1:8" x14ac:dyDescent="0.25">
      <c r="A33" s="101" t="s">
        <v>61</v>
      </c>
      <c r="B33" s="101"/>
      <c r="C33" s="101"/>
      <c r="D33" s="101"/>
      <c r="E33" s="101"/>
    </row>
    <row r="34" spans="1:8" ht="15.75" customHeight="1" x14ac:dyDescent="0.25">
      <c r="A34" s="103" t="s">
        <v>151</v>
      </c>
      <c r="B34" s="103"/>
      <c r="C34" s="103"/>
      <c r="D34" s="103"/>
      <c r="E34" s="103"/>
    </row>
    <row r="35" spans="1:8" ht="34.5" customHeight="1" x14ac:dyDescent="0.25">
      <c r="A35" s="46"/>
      <c r="B35" s="47"/>
      <c r="C35" s="46"/>
      <c r="D35" s="46"/>
      <c r="E35" s="63"/>
    </row>
    <row r="36" spans="1:8" x14ac:dyDescent="0.25">
      <c r="A36" s="49" t="s">
        <v>127</v>
      </c>
      <c r="B36" s="47"/>
      <c r="C36" s="46"/>
      <c r="D36" s="46"/>
      <c r="E36" s="63"/>
    </row>
    <row r="37" spans="1:8" x14ac:dyDescent="0.25">
      <c r="A37" s="103" t="s">
        <v>183</v>
      </c>
      <c r="B37" s="103"/>
      <c r="C37" s="103"/>
      <c r="D37" s="103"/>
      <c r="E37" s="103"/>
    </row>
    <row r="38" spans="1:8" ht="15" customHeight="1" x14ac:dyDescent="0.25">
      <c r="A38" s="103" t="s">
        <v>128</v>
      </c>
      <c r="B38" s="103"/>
      <c r="C38" s="103"/>
      <c r="D38" s="103"/>
      <c r="E38" s="103"/>
    </row>
    <row r="39" spans="1:8" x14ac:dyDescent="0.25">
      <c r="A39" s="49" t="s">
        <v>49</v>
      </c>
      <c r="B39" s="74">
        <v>2023</v>
      </c>
      <c r="C39" s="59"/>
      <c r="D39" s="59"/>
      <c r="E39" s="89">
        <v>2022</v>
      </c>
    </row>
    <row r="40" spans="1:8" x14ac:dyDescent="0.25">
      <c r="A40" s="46" t="s">
        <v>166</v>
      </c>
      <c r="B40" s="47">
        <v>2625.86</v>
      </c>
      <c r="C40" s="64"/>
      <c r="D40" s="64"/>
      <c r="E40" s="47">
        <v>0</v>
      </c>
      <c r="F40"/>
      <c r="G40" s="80"/>
      <c r="H40" s="80"/>
    </row>
    <row r="41" spans="1:8" ht="16.5" thickBot="1" x14ac:dyDescent="0.3">
      <c r="A41" s="62"/>
      <c r="B41" s="77">
        <f>SUM(B40:B40)</f>
        <v>2625.86</v>
      </c>
      <c r="C41" s="64"/>
      <c r="D41" s="64"/>
      <c r="E41" s="77">
        <f>SUM(E40:E40)</f>
        <v>0</v>
      </c>
      <c r="F41"/>
      <c r="G41"/>
      <c r="H41"/>
    </row>
    <row r="42" spans="1:8" ht="16.5" thickTop="1" x14ac:dyDescent="0.25">
      <c r="A42" s="62"/>
      <c r="B42" s="64"/>
      <c r="C42" s="64"/>
      <c r="D42" s="64"/>
      <c r="E42" s="64"/>
      <c r="F42"/>
      <c r="G42"/>
      <c r="H42"/>
    </row>
    <row r="43" spans="1:8" x14ac:dyDescent="0.25">
      <c r="A43" s="101" t="s">
        <v>129</v>
      </c>
      <c r="B43" s="101"/>
      <c r="C43" s="101"/>
      <c r="D43" s="101"/>
      <c r="E43" s="101"/>
      <c r="F43"/>
      <c r="G43"/>
      <c r="H43"/>
    </row>
    <row r="44" spans="1:8" x14ac:dyDescent="0.25">
      <c r="A44" s="46" t="s">
        <v>179</v>
      </c>
      <c r="B44" s="46"/>
      <c r="C44" s="46"/>
      <c r="D44" s="46"/>
      <c r="E44" s="46"/>
      <c r="F44"/>
      <c r="G44"/>
      <c r="H44"/>
    </row>
    <row r="45" spans="1:8" x14ac:dyDescent="0.25">
      <c r="A45" s="46" t="s">
        <v>153</v>
      </c>
      <c r="B45" s="46"/>
      <c r="C45" s="46"/>
      <c r="D45" s="46"/>
      <c r="E45" s="46"/>
      <c r="F45"/>
      <c r="G45"/>
      <c r="H45"/>
    </row>
    <row r="46" spans="1:8" x14ac:dyDescent="0.25">
      <c r="A46" s="80" t="s">
        <v>49</v>
      </c>
      <c r="B46" s="50">
        <v>2023</v>
      </c>
      <c r="C46" s="59"/>
      <c r="D46" s="59"/>
      <c r="E46" s="86">
        <v>2022</v>
      </c>
      <c r="F46"/>
      <c r="G46"/>
      <c r="H46"/>
    </row>
    <row r="47" spans="1:8" x14ac:dyDescent="0.25">
      <c r="A47" s="46" t="s">
        <v>136</v>
      </c>
      <c r="B47" s="47">
        <v>5190</v>
      </c>
      <c r="C47" s="59"/>
      <c r="D47" s="59"/>
      <c r="E47" s="47">
        <v>0</v>
      </c>
    </row>
    <row r="48" spans="1:8" x14ac:dyDescent="0.25">
      <c r="A48" s="46" t="s">
        <v>137</v>
      </c>
      <c r="B48" s="47">
        <v>5661.32</v>
      </c>
      <c r="C48" s="59"/>
      <c r="D48" s="59"/>
      <c r="E48" s="47">
        <v>0</v>
      </c>
    </row>
    <row r="49" spans="1:9" x14ac:dyDescent="0.25">
      <c r="A49" s="46" t="s">
        <v>138</v>
      </c>
      <c r="B49" s="47">
        <v>5661.32</v>
      </c>
      <c r="C49" s="59"/>
      <c r="D49" s="59"/>
      <c r="E49" s="47">
        <v>0</v>
      </c>
    </row>
    <row r="50" spans="1:9" x14ac:dyDescent="0.25">
      <c r="A50" s="46" t="s">
        <v>139</v>
      </c>
      <c r="B50" s="47">
        <v>4506.8</v>
      </c>
      <c r="C50" s="59"/>
      <c r="D50" s="59"/>
      <c r="E50" s="47">
        <v>0</v>
      </c>
    </row>
    <row r="51" spans="1:9" x14ac:dyDescent="0.25">
      <c r="A51" s="46" t="s">
        <v>140</v>
      </c>
      <c r="B51" s="47">
        <v>821.15</v>
      </c>
      <c r="C51" s="59"/>
      <c r="D51" s="59"/>
      <c r="E51" s="47">
        <v>0</v>
      </c>
    </row>
    <row r="52" spans="1:9" x14ac:dyDescent="0.25">
      <c r="A52" s="46" t="s">
        <v>138</v>
      </c>
      <c r="B52" s="47">
        <v>838.66</v>
      </c>
      <c r="C52" s="59"/>
      <c r="D52" s="59"/>
      <c r="E52" s="47">
        <v>0</v>
      </c>
    </row>
    <row r="53" spans="1:9" x14ac:dyDescent="0.25">
      <c r="A53" s="46" t="s">
        <v>141</v>
      </c>
      <c r="B53" s="47">
        <v>53171.38</v>
      </c>
      <c r="C53" s="59"/>
      <c r="D53" s="59"/>
      <c r="E53" s="47">
        <v>0</v>
      </c>
    </row>
    <row r="54" spans="1:9" x14ac:dyDescent="0.25">
      <c r="A54" s="46" t="s">
        <v>142</v>
      </c>
      <c r="B54" s="47">
        <v>405214.96</v>
      </c>
      <c r="C54" s="59"/>
      <c r="D54" s="59"/>
      <c r="E54" s="47">
        <v>0</v>
      </c>
    </row>
    <row r="55" spans="1:9" x14ac:dyDescent="0.25">
      <c r="A55" s="46" t="s">
        <v>143</v>
      </c>
      <c r="B55" s="47">
        <v>197369.43</v>
      </c>
      <c r="C55" s="59"/>
      <c r="D55" s="59"/>
      <c r="E55" s="47">
        <v>0</v>
      </c>
      <c r="F55"/>
      <c r="G55"/>
      <c r="H55"/>
      <c r="I55"/>
    </row>
    <row r="56" spans="1:9" x14ac:dyDescent="0.25">
      <c r="A56" s="46" t="s">
        <v>167</v>
      </c>
      <c r="B56" s="47">
        <v>574116.84</v>
      </c>
      <c r="C56" s="59"/>
      <c r="D56" s="59"/>
      <c r="E56" s="47">
        <v>0</v>
      </c>
      <c r="F56"/>
      <c r="G56"/>
      <c r="H56"/>
      <c r="I56"/>
    </row>
    <row r="57" spans="1:9" x14ac:dyDescent="0.25">
      <c r="A57" s="46" t="s">
        <v>168</v>
      </c>
      <c r="B57" s="47">
        <v>213536.05</v>
      </c>
      <c r="C57" s="59"/>
      <c r="D57" s="59"/>
      <c r="E57" s="47">
        <v>0</v>
      </c>
      <c r="F57"/>
      <c r="G57"/>
      <c r="H57"/>
      <c r="I57"/>
    </row>
    <row r="58" spans="1:9" x14ac:dyDescent="0.25">
      <c r="A58" s="46" t="s">
        <v>169</v>
      </c>
      <c r="B58" s="47">
        <v>169456.02</v>
      </c>
      <c r="C58" s="59"/>
      <c r="D58" s="59"/>
      <c r="E58" s="47">
        <v>0</v>
      </c>
      <c r="F58"/>
      <c r="G58"/>
      <c r="H58"/>
      <c r="I58"/>
    </row>
    <row r="59" spans="1:9" x14ac:dyDescent="0.25">
      <c r="A59" s="46" t="s">
        <v>170</v>
      </c>
      <c r="B59" s="47">
        <v>70576.42</v>
      </c>
      <c r="C59" s="59"/>
      <c r="D59" s="59"/>
      <c r="E59" s="47">
        <v>0</v>
      </c>
      <c r="F59"/>
      <c r="G59"/>
      <c r="H59"/>
      <c r="I59"/>
    </row>
    <row r="60" spans="1:9" x14ac:dyDescent="0.25">
      <c r="A60" s="46" t="s">
        <v>130</v>
      </c>
      <c r="B60" s="47">
        <v>204982.51</v>
      </c>
      <c r="C60" s="59"/>
      <c r="D60" s="59"/>
      <c r="E60" s="47">
        <v>0</v>
      </c>
      <c r="F60"/>
      <c r="G60"/>
      <c r="H60"/>
      <c r="I60"/>
    </row>
    <row r="61" spans="1:9" x14ac:dyDescent="0.25">
      <c r="A61" s="46" t="s">
        <v>131</v>
      </c>
      <c r="B61" s="47">
        <v>756.23</v>
      </c>
      <c r="C61" s="59"/>
      <c r="D61" s="59"/>
      <c r="E61" s="47">
        <v>0</v>
      </c>
      <c r="F61"/>
      <c r="G61"/>
      <c r="H61"/>
      <c r="I61"/>
    </row>
    <row r="62" spans="1:9" x14ac:dyDescent="0.25">
      <c r="A62" s="46" t="s">
        <v>171</v>
      </c>
      <c r="B62" s="47">
        <v>2244.08</v>
      </c>
      <c r="C62" s="59"/>
      <c r="D62" s="59"/>
      <c r="E62" s="47">
        <v>0</v>
      </c>
      <c r="F62"/>
      <c r="G62"/>
      <c r="H62"/>
      <c r="I62"/>
    </row>
    <row r="63" spans="1:9" x14ac:dyDescent="0.25">
      <c r="A63" s="46" t="s">
        <v>172</v>
      </c>
      <c r="B63" s="47">
        <v>2699.26</v>
      </c>
      <c r="C63" s="59"/>
      <c r="D63" s="59"/>
      <c r="E63" s="47">
        <v>0</v>
      </c>
      <c r="F63"/>
      <c r="G63"/>
      <c r="H63"/>
      <c r="I63"/>
    </row>
    <row r="64" spans="1:9" x14ac:dyDescent="0.25">
      <c r="A64" s="46" t="s">
        <v>173</v>
      </c>
      <c r="B64" s="47">
        <v>2253.4</v>
      </c>
      <c r="C64" s="59"/>
      <c r="D64" s="59"/>
      <c r="E64" s="47">
        <v>0</v>
      </c>
      <c r="F64"/>
      <c r="G64"/>
      <c r="H64"/>
      <c r="I64"/>
    </row>
    <row r="65" spans="1:15" x14ac:dyDescent="0.25">
      <c r="A65" s="46" t="s">
        <v>174</v>
      </c>
      <c r="B65" s="47">
        <v>2866.11</v>
      </c>
      <c r="C65" s="59"/>
      <c r="D65" s="59"/>
      <c r="E65" s="47">
        <v>0</v>
      </c>
      <c r="F65"/>
      <c r="G65"/>
      <c r="H65"/>
      <c r="I65"/>
    </row>
    <row r="66" spans="1:15" x14ac:dyDescent="0.25">
      <c r="A66" s="46" t="s">
        <v>175</v>
      </c>
      <c r="B66" s="47">
        <v>4164.8999999999996</v>
      </c>
      <c r="C66" s="59"/>
      <c r="D66" s="59"/>
      <c r="E66" s="47">
        <v>0</v>
      </c>
      <c r="F66"/>
      <c r="G66"/>
      <c r="H66"/>
      <c r="I66"/>
    </row>
    <row r="67" spans="1:15" x14ac:dyDescent="0.25">
      <c r="A67" s="46" t="s">
        <v>176</v>
      </c>
      <c r="B67" s="47">
        <v>4164.8999999999996</v>
      </c>
      <c r="C67" s="59"/>
      <c r="D67" s="59"/>
      <c r="E67" s="47">
        <v>0</v>
      </c>
      <c r="F67"/>
      <c r="G67"/>
      <c r="H67"/>
      <c r="I67"/>
    </row>
    <row r="68" spans="1:15" x14ac:dyDescent="0.25">
      <c r="A68" s="46" t="s">
        <v>177</v>
      </c>
      <c r="B68" s="47">
        <v>1124.5899999999999</v>
      </c>
      <c r="C68" s="59"/>
      <c r="D68" s="59"/>
      <c r="E68" s="47">
        <v>0</v>
      </c>
      <c r="F68"/>
      <c r="G68"/>
      <c r="H68"/>
      <c r="I68"/>
    </row>
    <row r="69" spans="1:15" x14ac:dyDescent="0.25">
      <c r="A69" s="46" t="s">
        <v>132</v>
      </c>
      <c r="B69" s="47">
        <v>756.23</v>
      </c>
      <c r="C69" s="59"/>
      <c r="D69" s="59"/>
      <c r="E69" s="47">
        <v>0</v>
      </c>
    </row>
    <row r="70" spans="1:15" x14ac:dyDescent="0.25">
      <c r="A70" s="46" t="s">
        <v>133</v>
      </c>
      <c r="B70" s="47">
        <v>1512.45</v>
      </c>
      <c r="C70" s="59"/>
      <c r="D70" s="59"/>
      <c r="E70" s="47">
        <v>0</v>
      </c>
    </row>
    <row r="71" spans="1:15" x14ac:dyDescent="0.25">
      <c r="A71" s="46" t="s">
        <v>134</v>
      </c>
      <c r="B71" s="47">
        <v>1041.23</v>
      </c>
      <c r="C71" s="59"/>
      <c r="D71" s="59"/>
      <c r="E71" s="47">
        <v>0</v>
      </c>
    </row>
    <row r="72" spans="1:15" x14ac:dyDescent="0.25">
      <c r="A72" s="46" t="s">
        <v>135</v>
      </c>
      <c r="B72" s="47">
        <v>3667.4</v>
      </c>
      <c r="C72" s="59"/>
      <c r="D72" s="59"/>
      <c r="E72" s="47">
        <v>0</v>
      </c>
    </row>
    <row r="73" spans="1:15" x14ac:dyDescent="0.25">
      <c r="A73" s="46" t="s">
        <v>144</v>
      </c>
      <c r="B73" s="47">
        <v>1053696.8700000001</v>
      </c>
      <c r="C73" s="59"/>
      <c r="D73" s="59"/>
      <c r="E73" s="47">
        <v>1304106.4099999999</v>
      </c>
    </row>
    <row r="74" spans="1:15" x14ac:dyDescent="0.25">
      <c r="A74" s="46" t="s">
        <v>152</v>
      </c>
      <c r="B74" s="47">
        <v>0</v>
      </c>
      <c r="C74" s="59"/>
      <c r="D74" s="59"/>
      <c r="E74" s="47">
        <v>134337.1</v>
      </c>
    </row>
    <row r="75" spans="1:15" ht="16.5" thickBot="1" x14ac:dyDescent="0.3">
      <c r="A75" s="81" t="s">
        <v>120</v>
      </c>
      <c r="B75" s="78">
        <f>SUM(B47:B74)</f>
        <v>2992050.51</v>
      </c>
      <c r="C75" s="59"/>
      <c r="D75" s="59"/>
      <c r="E75" s="78">
        <f>SUM(E47:E74)</f>
        <v>1438443.51</v>
      </c>
    </row>
    <row r="76" spans="1:15" ht="16.5" thickTop="1" x14ac:dyDescent="0.25">
      <c r="A76" s="46"/>
      <c r="B76" s="52"/>
      <c r="C76" s="46"/>
      <c r="D76" s="46"/>
      <c r="E76" s="2"/>
    </row>
    <row r="77" spans="1:15" s="2" customFormat="1" x14ac:dyDescent="0.25">
      <c r="A77" s="49" t="s">
        <v>119</v>
      </c>
      <c r="B77" s="47"/>
      <c r="C77" s="46"/>
      <c r="D77" s="46"/>
      <c r="E77" s="63"/>
      <c r="L77" s="30"/>
      <c r="O77" s="31"/>
    </row>
    <row r="78" spans="1:15" s="2" customFormat="1" ht="14.25" customHeight="1" x14ac:dyDescent="0.2">
      <c r="A78" s="104" t="s">
        <v>180</v>
      </c>
      <c r="B78" s="104"/>
      <c r="C78" s="104"/>
      <c r="D78" s="104"/>
      <c r="E78" s="104"/>
      <c r="L78" s="30"/>
      <c r="O78" s="31"/>
    </row>
    <row r="79" spans="1:15" s="2" customFormat="1" ht="14.25" customHeight="1" x14ac:dyDescent="0.2">
      <c r="A79" s="104"/>
      <c r="B79" s="104"/>
      <c r="C79" s="104"/>
      <c r="D79" s="104"/>
      <c r="E79" s="104"/>
      <c r="L79" s="30"/>
      <c r="O79" s="31"/>
    </row>
    <row r="80" spans="1:15" s="2" customFormat="1" x14ac:dyDescent="0.25">
      <c r="A80" s="49" t="s">
        <v>49</v>
      </c>
      <c r="B80" s="50">
        <v>2023</v>
      </c>
      <c r="C80" s="50"/>
      <c r="D80" s="50"/>
      <c r="E80" s="86">
        <v>2022</v>
      </c>
      <c r="L80" s="30"/>
      <c r="O80" s="31"/>
    </row>
    <row r="81" spans="1:15" s="2" customFormat="1" x14ac:dyDescent="0.25">
      <c r="A81" s="46" t="s">
        <v>117</v>
      </c>
      <c r="B81" s="75">
        <v>6769987.2199999997</v>
      </c>
      <c r="C81" s="59"/>
      <c r="D81" s="59"/>
      <c r="E81" s="66">
        <v>0</v>
      </c>
      <c r="L81" s="30"/>
      <c r="O81" s="31"/>
    </row>
    <row r="82" spans="1:15" s="2" customFormat="1" ht="16.5" thickBot="1" x14ac:dyDescent="0.3">
      <c r="A82" s="46" t="s">
        <v>118</v>
      </c>
      <c r="B82" s="76">
        <f>SUM(B81:B81)</f>
        <v>6769987.2199999997</v>
      </c>
      <c r="C82" s="46"/>
      <c r="D82" s="46"/>
      <c r="E82" s="78">
        <f>SUM(E81:E81)</f>
        <v>0</v>
      </c>
      <c r="L82" s="30"/>
      <c r="O82" s="31"/>
    </row>
    <row r="83" spans="1:15" s="2" customFormat="1" ht="16.5" thickTop="1" x14ac:dyDescent="0.25">
      <c r="A83" s="46"/>
      <c r="B83" s="52"/>
      <c r="C83" s="46"/>
      <c r="D83" s="46"/>
      <c r="E83" s="67"/>
      <c r="L83" s="30"/>
      <c r="O83" s="31"/>
    </row>
    <row r="84" spans="1:15" s="2" customFormat="1" x14ac:dyDescent="0.25">
      <c r="A84" s="46"/>
      <c r="B84" s="52"/>
      <c r="C84" s="68"/>
      <c r="D84" s="68"/>
      <c r="E84" s="69"/>
      <c r="L84" s="30"/>
      <c r="O84" s="31"/>
    </row>
    <row r="85" spans="1:15" s="2" customFormat="1" x14ac:dyDescent="0.25">
      <c r="A85" s="101" t="s">
        <v>62</v>
      </c>
      <c r="B85" s="101"/>
      <c r="C85" s="101"/>
      <c r="D85" s="101"/>
      <c r="E85" s="101"/>
      <c r="L85" s="30"/>
      <c r="O85" s="31"/>
    </row>
    <row r="86" spans="1:15" s="2" customFormat="1" x14ac:dyDescent="0.25">
      <c r="A86" s="102" t="s">
        <v>154</v>
      </c>
      <c r="B86" s="102"/>
      <c r="C86" s="102"/>
      <c r="D86" s="102"/>
      <c r="E86" s="102"/>
      <c r="L86" s="30"/>
      <c r="O86" s="31"/>
    </row>
    <row r="87" spans="1:15" s="2" customFormat="1" x14ac:dyDescent="0.25">
      <c r="A87" s="46"/>
      <c r="B87" s="47"/>
      <c r="C87" s="46"/>
      <c r="D87" s="46"/>
      <c r="E87" s="63"/>
      <c r="L87" s="30"/>
      <c r="O87" s="31"/>
    </row>
    <row r="88" spans="1:15" s="2" customFormat="1" x14ac:dyDescent="0.25">
      <c r="A88" s="46" t="s">
        <v>49</v>
      </c>
      <c r="B88" s="50">
        <v>2023</v>
      </c>
      <c r="C88" s="50"/>
      <c r="D88" s="50"/>
      <c r="E88" s="86">
        <v>2022</v>
      </c>
      <c r="L88" s="30"/>
      <c r="O88" s="31"/>
    </row>
    <row r="89" spans="1:15" s="2" customFormat="1" x14ac:dyDescent="0.25">
      <c r="A89" s="46" t="s">
        <v>63</v>
      </c>
      <c r="B89" s="58">
        <v>462888.18</v>
      </c>
      <c r="C89" s="61"/>
      <c r="D89" s="61"/>
      <c r="E89" s="92">
        <v>353005.81</v>
      </c>
      <c r="L89" s="30"/>
      <c r="O89" s="31"/>
    </row>
    <row r="90" spans="1:15" s="2" customFormat="1" x14ac:dyDescent="0.25">
      <c r="A90" s="46" t="s">
        <v>64</v>
      </c>
      <c r="B90" s="60">
        <v>331906.28000000003</v>
      </c>
      <c r="C90" s="61"/>
      <c r="D90" s="61"/>
      <c r="E90" s="66">
        <v>337390.18</v>
      </c>
      <c r="L90" s="30"/>
      <c r="O90" s="31"/>
    </row>
    <row r="91" spans="1:15" s="2" customFormat="1" ht="16.5" thickBot="1" x14ac:dyDescent="0.3">
      <c r="A91" s="46" t="s">
        <v>65</v>
      </c>
      <c r="B91" s="77">
        <f>SUM(B89:B90)</f>
        <v>794794.46</v>
      </c>
      <c r="C91" s="70"/>
      <c r="D91" s="70"/>
      <c r="E91" s="78">
        <f>SUM(E89:E90)</f>
        <v>690395.99</v>
      </c>
      <c r="L91" s="30"/>
      <c r="O91" s="31"/>
    </row>
    <row r="92" spans="1:15" s="2" customFormat="1" ht="16.5" thickTop="1" x14ac:dyDescent="0.25">
      <c r="A92" s="46" t="s">
        <v>66</v>
      </c>
      <c r="B92" s="47"/>
      <c r="C92" s="46"/>
      <c r="D92" s="46"/>
      <c r="E92" s="63"/>
      <c r="L92" s="30"/>
      <c r="O92" s="31"/>
    </row>
    <row r="93" spans="1:15" s="2" customFormat="1" x14ac:dyDescent="0.25">
      <c r="A93" s="101" t="s">
        <v>67</v>
      </c>
      <c r="B93" s="101"/>
      <c r="C93" s="101"/>
      <c r="D93" s="101"/>
      <c r="E93" s="101"/>
      <c r="L93" s="30"/>
      <c r="O93" s="31"/>
    </row>
    <row r="94" spans="1:15" s="2" customFormat="1" x14ac:dyDescent="0.25">
      <c r="A94" s="102" t="s">
        <v>155</v>
      </c>
      <c r="B94" s="102"/>
      <c r="C94" s="102"/>
      <c r="D94" s="102"/>
      <c r="E94" s="102"/>
      <c r="L94" s="30"/>
      <c r="O94" s="31"/>
    </row>
    <row r="95" spans="1:15" s="2" customFormat="1" x14ac:dyDescent="0.25">
      <c r="A95" s="49" t="s">
        <v>49</v>
      </c>
      <c r="B95" s="50">
        <v>2023</v>
      </c>
      <c r="C95" s="50"/>
      <c r="D95" s="50"/>
      <c r="E95" s="86">
        <v>2022</v>
      </c>
      <c r="L95" s="30"/>
      <c r="O95" s="31"/>
    </row>
    <row r="96" spans="1:15" s="2" customFormat="1" x14ac:dyDescent="0.25">
      <c r="A96" s="46" t="s">
        <v>68</v>
      </c>
      <c r="B96" s="58">
        <v>774579.45</v>
      </c>
      <c r="C96" s="47"/>
      <c r="D96" s="47"/>
      <c r="E96" s="92">
        <v>1855657.37</v>
      </c>
      <c r="L96" s="30"/>
      <c r="O96" s="31"/>
    </row>
    <row r="97" spans="1:15" s="2" customFormat="1" x14ac:dyDescent="0.25">
      <c r="A97" s="46" t="s">
        <v>121</v>
      </c>
      <c r="B97" s="60">
        <v>742243.33</v>
      </c>
      <c r="C97" s="47"/>
      <c r="D97" s="47"/>
      <c r="E97" s="66">
        <v>291750</v>
      </c>
      <c r="L97" s="30"/>
      <c r="O97" s="31"/>
    </row>
    <row r="98" spans="1:15" s="2" customFormat="1" ht="16.5" thickBot="1" x14ac:dyDescent="0.3">
      <c r="A98" s="46" t="s">
        <v>69</v>
      </c>
      <c r="B98" s="76">
        <f>SUM(B96:B97)</f>
        <v>1516822.7799999998</v>
      </c>
      <c r="C98" s="52"/>
      <c r="D98" s="52"/>
      <c r="E98" s="88">
        <f>SUM(E96:E97)</f>
        <v>2147407.37</v>
      </c>
      <c r="L98" s="30"/>
      <c r="O98" s="31"/>
    </row>
    <row r="99" spans="1:15" s="2" customFormat="1" ht="16.5" thickTop="1" x14ac:dyDescent="0.25">
      <c r="A99" s="46"/>
      <c r="B99" s="47"/>
      <c r="C99" s="46"/>
      <c r="D99" s="46"/>
      <c r="E99" s="63"/>
      <c r="L99" s="30"/>
      <c r="O99" s="31"/>
    </row>
    <row r="100" spans="1:15" s="2" customFormat="1" x14ac:dyDescent="0.25">
      <c r="A100" s="101" t="s">
        <v>70</v>
      </c>
      <c r="B100" s="101"/>
      <c r="C100" s="101"/>
      <c r="D100" s="101"/>
      <c r="E100" s="101"/>
      <c r="L100" s="30"/>
      <c r="O100" s="31"/>
    </row>
    <row r="101" spans="1:15" s="2" customFormat="1" x14ac:dyDescent="0.25">
      <c r="A101" s="46" t="s">
        <v>156</v>
      </c>
      <c r="B101" s="47"/>
      <c r="C101" s="46"/>
      <c r="D101" s="46"/>
      <c r="E101" s="63"/>
      <c r="L101" s="30"/>
      <c r="O101" s="31"/>
    </row>
    <row r="102" spans="1:15" s="2" customFormat="1" x14ac:dyDescent="0.25">
      <c r="A102" s="46"/>
      <c r="B102" s="47"/>
      <c r="C102" s="46"/>
      <c r="D102" s="46"/>
      <c r="E102" s="63"/>
      <c r="L102" s="30"/>
      <c r="O102" s="31"/>
    </row>
    <row r="103" spans="1:15" s="2" customFormat="1" x14ac:dyDescent="0.25">
      <c r="A103" s="49" t="s">
        <v>49</v>
      </c>
      <c r="B103" s="50">
        <v>2023</v>
      </c>
      <c r="C103" s="50"/>
      <c r="D103" s="50"/>
      <c r="E103" s="86">
        <v>2022</v>
      </c>
      <c r="L103" s="30"/>
      <c r="O103" s="31"/>
    </row>
    <row r="104" spans="1:15" s="2" customFormat="1" x14ac:dyDescent="0.25">
      <c r="A104" s="46" t="s">
        <v>71</v>
      </c>
      <c r="B104" s="47">
        <v>35297293.880000003</v>
      </c>
      <c r="C104" s="47"/>
      <c r="D104" s="47"/>
      <c r="E104" s="63">
        <v>35297293.880000003</v>
      </c>
      <c r="L104" s="30"/>
      <c r="O104" s="31"/>
    </row>
    <row r="105" spans="1:15" s="2" customFormat="1" x14ac:dyDescent="0.25">
      <c r="A105" s="46" t="s">
        <v>72</v>
      </c>
      <c r="B105" s="47">
        <v>87017827.489999995</v>
      </c>
      <c r="C105" s="47"/>
      <c r="D105" s="47"/>
      <c r="E105" s="63">
        <v>87017827.489999995</v>
      </c>
      <c r="L105" s="30"/>
      <c r="O105" s="31"/>
    </row>
    <row r="106" spans="1:15" s="2" customFormat="1" x14ac:dyDescent="0.25">
      <c r="A106" s="46" t="s">
        <v>73</v>
      </c>
      <c r="B106" s="47">
        <v>17962208.620000001</v>
      </c>
      <c r="C106" s="47"/>
      <c r="D106" s="47"/>
      <c r="E106" s="63">
        <v>20340182.829999998</v>
      </c>
      <c r="L106" s="30"/>
      <c r="O106" s="31"/>
    </row>
    <row r="107" spans="1:15" s="2" customFormat="1" x14ac:dyDescent="0.25">
      <c r="A107" s="46" t="s">
        <v>74</v>
      </c>
      <c r="B107" s="47">
        <v>7764883.5</v>
      </c>
      <c r="C107" s="47"/>
      <c r="D107" s="47"/>
      <c r="E107" s="63">
        <v>7764883.5</v>
      </c>
      <c r="L107" s="30"/>
      <c r="O107" s="31"/>
    </row>
    <row r="108" spans="1:15" s="2" customFormat="1" x14ac:dyDescent="0.25">
      <c r="A108" s="46" t="s">
        <v>75</v>
      </c>
      <c r="B108" s="47">
        <v>12488406.99</v>
      </c>
      <c r="C108" s="47"/>
      <c r="D108" s="47"/>
      <c r="E108" s="63">
        <v>12741241.890000001</v>
      </c>
      <c r="L108" s="30"/>
      <c r="O108" s="31"/>
    </row>
    <row r="109" spans="1:15" s="2" customFormat="1" x14ac:dyDescent="0.25">
      <c r="A109" s="46" t="s">
        <v>76</v>
      </c>
      <c r="B109" s="47">
        <v>388571.36</v>
      </c>
      <c r="C109" s="47"/>
      <c r="D109" s="47"/>
      <c r="E109" s="63">
        <v>388571.36</v>
      </c>
      <c r="L109" s="30"/>
      <c r="O109" s="31"/>
    </row>
    <row r="110" spans="1:15" s="2" customFormat="1" x14ac:dyDescent="0.25">
      <c r="A110" s="46" t="s">
        <v>77</v>
      </c>
      <c r="B110" s="47">
        <v>4178829.01</v>
      </c>
      <c r="C110" s="47"/>
      <c r="D110" s="47"/>
      <c r="E110" s="63">
        <v>4182679.03</v>
      </c>
      <c r="L110" s="30"/>
      <c r="O110" s="31"/>
    </row>
    <row r="111" spans="1:15" s="2" customFormat="1" x14ac:dyDescent="0.25">
      <c r="A111" s="46" t="s">
        <v>78</v>
      </c>
      <c r="B111" s="47">
        <v>5417358.46</v>
      </c>
      <c r="C111" s="47"/>
      <c r="D111" s="47"/>
      <c r="E111" s="63">
        <v>3832335.48</v>
      </c>
      <c r="L111" s="30"/>
      <c r="O111" s="31"/>
    </row>
    <row r="112" spans="1:15" s="2" customFormat="1" x14ac:dyDescent="0.25">
      <c r="A112" s="46" t="s">
        <v>79</v>
      </c>
      <c r="B112" s="47">
        <v>154576.57999999999</v>
      </c>
      <c r="C112" s="47"/>
      <c r="D112" s="47"/>
      <c r="E112" s="63">
        <v>203726.58</v>
      </c>
      <c r="L112" s="30"/>
      <c r="O112" s="31"/>
    </row>
    <row r="113" spans="1:15" s="2" customFormat="1" x14ac:dyDescent="0.25">
      <c r="A113" s="46" t="s">
        <v>80</v>
      </c>
      <c r="B113" s="47">
        <v>509120.28</v>
      </c>
      <c r="C113" s="47"/>
      <c r="D113" s="47"/>
      <c r="E113" s="63">
        <v>613603.94999999995</v>
      </c>
      <c r="L113" s="30"/>
      <c r="O113" s="31"/>
    </row>
    <row r="114" spans="1:15" s="2" customFormat="1" x14ac:dyDescent="0.25">
      <c r="A114" s="46" t="s">
        <v>81</v>
      </c>
      <c r="B114" s="47">
        <v>287589.59999999998</v>
      </c>
      <c r="C114" s="47"/>
      <c r="D114" s="47"/>
      <c r="E114" s="63">
        <v>81089.600000000006</v>
      </c>
      <c r="L114" s="30"/>
      <c r="O114" s="31"/>
    </row>
    <row r="115" spans="1:15" s="2" customFormat="1" x14ac:dyDescent="0.25">
      <c r="A115" s="46" t="s">
        <v>82</v>
      </c>
      <c r="B115" s="51">
        <v>2618721.61</v>
      </c>
      <c r="C115" s="47"/>
      <c r="D115" s="47"/>
      <c r="E115" s="87">
        <v>2618721.61</v>
      </c>
      <c r="L115" s="30"/>
      <c r="O115" s="31"/>
    </row>
    <row r="116" spans="1:15" s="2" customFormat="1" x14ac:dyDescent="0.25">
      <c r="A116" s="46" t="s">
        <v>83</v>
      </c>
      <c r="B116" s="52">
        <f>SUM(B104:B115)</f>
        <v>174085387.38000005</v>
      </c>
      <c r="C116" s="52"/>
      <c r="D116" s="52"/>
      <c r="E116" s="93">
        <f>SUM(E104:E115)</f>
        <v>175082157.19999999</v>
      </c>
      <c r="L116" s="30"/>
      <c r="O116" s="31"/>
    </row>
    <row r="117" spans="1:15" s="2" customFormat="1" x14ac:dyDescent="0.25">
      <c r="A117" s="46" t="s">
        <v>84</v>
      </c>
      <c r="B117" s="71">
        <v>-74743953.420000002</v>
      </c>
      <c r="C117" s="47"/>
      <c r="D117" s="47"/>
      <c r="E117" s="71">
        <v>-72418096.920000002</v>
      </c>
      <c r="L117" s="30"/>
      <c r="O117" s="31"/>
    </row>
    <row r="118" spans="1:15" s="2" customFormat="1" ht="16.5" thickBot="1" x14ac:dyDescent="0.3">
      <c r="A118" s="46" t="s">
        <v>85</v>
      </c>
      <c r="B118" s="76">
        <f>+B116+B117</f>
        <v>99341433.960000053</v>
      </c>
      <c r="C118" s="52"/>
      <c r="D118" s="52"/>
      <c r="E118" s="88">
        <f>SUM(E116:E117)</f>
        <v>102664060.27999999</v>
      </c>
      <c r="L118" s="30"/>
      <c r="O118" s="31"/>
    </row>
    <row r="119" spans="1:15" s="2" customFormat="1" ht="16.5" thickTop="1" x14ac:dyDescent="0.25">
      <c r="A119" s="46"/>
      <c r="B119" s="47"/>
      <c r="C119" s="46"/>
      <c r="D119" s="46"/>
      <c r="E119" s="63"/>
      <c r="L119" s="30"/>
      <c r="O119" s="31"/>
    </row>
    <row r="120" spans="1:15" s="2" customFormat="1" x14ac:dyDescent="0.25">
      <c r="A120" s="101" t="s">
        <v>86</v>
      </c>
      <c r="B120" s="101"/>
      <c r="C120" s="101"/>
      <c r="D120" s="101"/>
      <c r="E120" s="101"/>
      <c r="L120" s="30"/>
      <c r="O120" s="31"/>
    </row>
    <row r="121" spans="1:15" s="2" customFormat="1" x14ac:dyDescent="0.25">
      <c r="A121" s="72"/>
      <c r="B121" s="73"/>
      <c r="C121" s="72"/>
      <c r="D121" s="72"/>
      <c r="E121" s="94"/>
      <c r="L121" s="30"/>
      <c r="O121" s="31"/>
    </row>
    <row r="122" spans="1:15" s="2" customFormat="1" x14ac:dyDescent="0.25">
      <c r="A122" s="102" t="s">
        <v>157</v>
      </c>
      <c r="B122" s="102"/>
      <c r="C122" s="102"/>
      <c r="D122" s="102"/>
      <c r="E122" s="102"/>
      <c r="L122" s="30"/>
      <c r="O122" s="31"/>
    </row>
    <row r="123" spans="1:15" s="2" customFormat="1" x14ac:dyDescent="0.25">
      <c r="A123" s="49" t="s">
        <v>49</v>
      </c>
      <c r="B123" s="50">
        <v>2023</v>
      </c>
      <c r="C123" s="50"/>
      <c r="D123" s="50"/>
      <c r="E123" s="86">
        <v>2022</v>
      </c>
      <c r="L123" s="30"/>
      <c r="O123" s="31"/>
    </row>
    <row r="124" spans="1:15" s="2" customFormat="1" x14ac:dyDescent="0.25">
      <c r="A124" s="46" t="s">
        <v>87</v>
      </c>
      <c r="B124" s="47">
        <v>9740252.3000000007</v>
      </c>
      <c r="C124" s="47"/>
      <c r="D124" s="47"/>
      <c r="E124" s="63">
        <v>9740252.3000000007</v>
      </c>
      <c r="L124" s="30"/>
      <c r="O124" s="31"/>
    </row>
    <row r="125" spans="1:15" s="2" customFormat="1" x14ac:dyDescent="0.25">
      <c r="A125" s="46" t="s">
        <v>88</v>
      </c>
      <c r="B125" s="51">
        <v>2282708.7599999998</v>
      </c>
      <c r="C125" s="47"/>
      <c r="D125" s="47"/>
      <c r="E125" s="87">
        <v>39233391.789999999</v>
      </c>
      <c r="L125" s="30"/>
      <c r="O125" s="31"/>
    </row>
    <row r="126" spans="1:15" s="2" customFormat="1" x14ac:dyDescent="0.25">
      <c r="A126" s="46" t="s">
        <v>89</v>
      </c>
      <c r="B126" s="52">
        <f>SUM(B124:B125)</f>
        <v>12022961.060000001</v>
      </c>
      <c r="C126" s="52"/>
      <c r="D126" s="52"/>
      <c r="E126" s="93">
        <f>SUM(E124:E125)</f>
        <v>48973644.090000004</v>
      </c>
      <c r="L126" s="30"/>
      <c r="O126" s="31"/>
    </row>
    <row r="127" spans="1:15" s="2" customFormat="1" x14ac:dyDescent="0.25">
      <c r="A127" s="46" t="s">
        <v>90</v>
      </c>
      <c r="B127" s="71">
        <v>-9740252.3000000007</v>
      </c>
      <c r="C127" s="47"/>
      <c r="D127" s="47"/>
      <c r="E127" s="71">
        <v>-9740252.3000000007</v>
      </c>
      <c r="L127" s="30"/>
      <c r="O127" s="31"/>
    </row>
    <row r="128" spans="1:15" s="2" customFormat="1" ht="16.5" thickBot="1" x14ac:dyDescent="0.3">
      <c r="A128" s="46" t="s">
        <v>85</v>
      </c>
      <c r="B128" s="76">
        <f>SUM(B126:B127)</f>
        <v>2282708.7599999998</v>
      </c>
      <c r="C128" s="52"/>
      <c r="D128" s="52"/>
      <c r="E128" s="88">
        <f>SUM(E126:E127)</f>
        <v>39233391.790000007</v>
      </c>
      <c r="L128" s="30"/>
      <c r="O128" s="31"/>
    </row>
    <row r="129" spans="1:15" s="2" customFormat="1" ht="16.5" thickTop="1" x14ac:dyDescent="0.25">
      <c r="A129" s="46"/>
      <c r="B129" s="47"/>
      <c r="C129" s="46"/>
      <c r="D129" s="46"/>
      <c r="E129" s="63"/>
      <c r="L129" s="30"/>
      <c r="O129" s="31"/>
    </row>
    <row r="130" spans="1:15" s="2" customFormat="1" x14ac:dyDescent="0.25">
      <c r="A130" s="101" t="s">
        <v>91</v>
      </c>
      <c r="B130" s="101"/>
      <c r="C130" s="101"/>
      <c r="D130" s="101"/>
      <c r="E130" s="101"/>
      <c r="L130" s="30"/>
      <c r="O130" s="31"/>
    </row>
    <row r="131" spans="1:15" s="2" customFormat="1" x14ac:dyDescent="0.25">
      <c r="A131" s="102" t="s">
        <v>158</v>
      </c>
      <c r="B131" s="102"/>
      <c r="C131" s="102"/>
      <c r="D131" s="102"/>
      <c r="E131" s="102"/>
      <c r="L131" s="30"/>
      <c r="O131" s="31"/>
    </row>
    <row r="132" spans="1:15" s="2" customFormat="1" x14ac:dyDescent="0.25">
      <c r="A132" s="46"/>
      <c r="B132" s="47"/>
      <c r="C132" s="46"/>
      <c r="D132" s="46"/>
      <c r="E132" s="63"/>
      <c r="L132" s="30"/>
      <c r="O132" s="31"/>
    </row>
    <row r="133" spans="1:15" s="2" customFormat="1" x14ac:dyDescent="0.25">
      <c r="A133" s="49" t="s">
        <v>49</v>
      </c>
      <c r="B133" s="50">
        <v>2023</v>
      </c>
      <c r="C133" s="50"/>
      <c r="D133" s="50"/>
      <c r="E133" s="86">
        <v>2022</v>
      </c>
      <c r="L133" s="30"/>
      <c r="O133" s="31"/>
    </row>
    <row r="134" spans="1:15" s="2" customFormat="1" x14ac:dyDescent="0.25">
      <c r="A134" s="46" t="s">
        <v>92</v>
      </c>
      <c r="B134" s="47">
        <v>10004814.199999999</v>
      </c>
      <c r="C134" s="47"/>
      <c r="D134" s="47"/>
      <c r="E134" s="63">
        <v>16712234.720000001</v>
      </c>
      <c r="L134" s="30"/>
      <c r="O134" s="31"/>
    </row>
    <row r="135" spans="1:15" s="2" customFormat="1" x14ac:dyDescent="0.25">
      <c r="A135" s="46" t="s">
        <v>93</v>
      </c>
      <c r="B135" s="51">
        <v>2567592.9700000002</v>
      </c>
      <c r="C135" s="47"/>
      <c r="D135" s="47"/>
      <c r="E135" s="87">
        <v>2637592.9700000002</v>
      </c>
      <c r="L135" s="30"/>
      <c r="O135" s="31"/>
    </row>
    <row r="136" spans="1:15" s="2" customFormat="1" ht="16.5" thickBot="1" x14ac:dyDescent="0.3">
      <c r="A136" s="49" t="s">
        <v>94</v>
      </c>
      <c r="B136" s="76">
        <f>SUM(B134:B135)</f>
        <v>12572407.17</v>
      </c>
      <c r="C136" s="52"/>
      <c r="D136" s="52"/>
      <c r="E136" s="88">
        <f>SUM(E134:E135)</f>
        <v>19349827.690000001</v>
      </c>
      <c r="L136" s="30"/>
      <c r="O136" s="31"/>
    </row>
    <row r="137" spans="1:15" s="2" customFormat="1" ht="16.5" thickTop="1" x14ac:dyDescent="0.25">
      <c r="A137" s="46"/>
      <c r="B137" s="47"/>
      <c r="C137" s="46"/>
      <c r="D137" s="46"/>
      <c r="E137" s="63"/>
      <c r="L137" s="30"/>
      <c r="O137" s="31"/>
    </row>
    <row r="138" spans="1:15" s="2" customFormat="1" x14ac:dyDescent="0.25">
      <c r="A138" s="46"/>
      <c r="B138" s="47"/>
      <c r="C138" s="46"/>
      <c r="D138" s="46"/>
      <c r="E138" s="63"/>
      <c r="L138" s="30"/>
      <c r="O138" s="31"/>
    </row>
    <row r="139" spans="1:15" s="2" customFormat="1" x14ac:dyDescent="0.25">
      <c r="A139" s="49" t="s">
        <v>95</v>
      </c>
      <c r="B139" s="47"/>
      <c r="C139" s="46"/>
      <c r="D139" s="46"/>
      <c r="E139" s="63"/>
      <c r="L139" s="30"/>
      <c r="O139" s="31"/>
    </row>
    <row r="140" spans="1:15" s="2" customFormat="1" x14ac:dyDescent="0.25">
      <c r="A140" s="101" t="s">
        <v>96</v>
      </c>
      <c r="B140" s="101"/>
      <c r="C140" s="101"/>
      <c r="D140" s="101"/>
      <c r="E140" s="101"/>
      <c r="L140" s="30"/>
      <c r="O140" s="31"/>
    </row>
    <row r="141" spans="1:15" s="2" customFormat="1" x14ac:dyDescent="0.25">
      <c r="A141" s="102" t="s">
        <v>159</v>
      </c>
      <c r="B141" s="102"/>
      <c r="C141" s="102"/>
      <c r="D141" s="102"/>
      <c r="E141" s="102"/>
      <c r="L141" s="30"/>
      <c r="O141" s="31"/>
    </row>
    <row r="142" spans="1:15" s="2" customFormat="1" x14ac:dyDescent="0.25">
      <c r="A142" s="46"/>
      <c r="B142" s="47"/>
      <c r="C142" s="46"/>
      <c r="D142" s="46"/>
      <c r="E142" s="63"/>
      <c r="L142" s="30"/>
      <c r="O142" s="31"/>
    </row>
    <row r="143" spans="1:15" s="2" customFormat="1" x14ac:dyDescent="0.25">
      <c r="A143" s="72" t="s">
        <v>49</v>
      </c>
      <c r="B143" s="50">
        <v>2023</v>
      </c>
      <c r="C143" s="50" t="s">
        <v>97</v>
      </c>
      <c r="D143" s="50"/>
      <c r="E143" s="86">
        <v>2022</v>
      </c>
      <c r="L143" s="30"/>
      <c r="O143" s="31"/>
    </row>
    <row r="144" spans="1:15" s="2" customFormat="1" x14ac:dyDescent="0.25">
      <c r="A144" s="46" t="s">
        <v>98</v>
      </c>
      <c r="B144" s="47">
        <v>69582.399999999994</v>
      </c>
      <c r="C144" s="47"/>
      <c r="D144" s="47"/>
      <c r="E144" s="63">
        <v>69332.399999999994</v>
      </c>
      <c r="L144" s="30"/>
      <c r="O144" s="31"/>
    </row>
    <row r="145" spans="1:15" s="2" customFormat="1" x14ac:dyDescent="0.25">
      <c r="A145" s="46" t="s">
        <v>99</v>
      </c>
      <c r="B145" s="47">
        <v>150811.89000000001</v>
      </c>
      <c r="C145" s="47"/>
      <c r="D145" s="47"/>
      <c r="E145" s="63">
        <v>104523.65</v>
      </c>
      <c r="L145" s="30"/>
      <c r="O145" s="31"/>
    </row>
    <row r="146" spans="1:15" s="2" customFormat="1" x14ac:dyDescent="0.25">
      <c r="A146" s="46" t="s">
        <v>100</v>
      </c>
      <c r="B146" s="47">
        <v>3311126.57</v>
      </c>
      <c r="C146" s="47"/>
      <c r="D146" s="47"/>
      <c r="E146" s="63">
        <v>3215349.01</v>
      </c>
      <c r="L146" s="30"/>
      <c r="O146" s="31"/>
    </row>
    <row r="147" spans="1:15" s="2" customFormat="1" x14ac:dyDescent="0.25">
      <c r="A147" s="46" t="s">
        <v>101</v>
      </c>
      <c r="B147" s="47">
        <v>79199.14</v>
      </c>
      <c r="C147" s="47"/>
      <c r="D147" s="47"/>
      <c r="E147" s="63">
        <v>18878.669999999998</v>
      </c>
      <c r="L147" s="30"/>
      <c r="O147" s="31"/>
    </row>
    <row r="148" spans="1:15" s="2" customFormat="1" x14ac:dyDescent="0.25">
      <c r="A148" s="46" t="s">
        <v>102</v>
      </c>
      <c r="B148" s="47">
        <v>7627.12</v>
      </c>
      <c r="C148" s="47"/>
      <c r="D148" s="47"/>
      <c r="E148" s="63">
        <v>26954.26</v>
      </c>
      <c r="L148" s="30"/>
      <c r="O148" s="31"/>
    </row>
    <row r="149" spans="1:15" s="2" customFormat="1" x14ac:dyDescent="0.25">
      <c r="A149" s="46" t="s">
        <v>160</v>
      </c>
      <c r="B149" s="47">
        <v>0</v>
      </c>
      <c r="C149" s="47"/>
      <c r="D149" s="47"/>
      <c r="E149" s="63">
        <v>2000</v>
      </c>
      <c r="L149" s="30"/>
      <c r="O149" s="31"/>
    </row>
    <row r="150" spans="1:15" s="2" customFormat="1" ht="16.5" thickBot="1" x14ac:dyDescent="0.3">
      <c r="A150" s="49" t="s">
        <v>103</v>
      </c>
      <c r="B150" s="98">
        <f>SUM(B144:B149)</f>
        <v>3618347.12</v>
      </c>
      <c r="C150" s="52"/>
      <c r="D150" s="52"/>
      <c r="E150" s="99">
        <f>SUM(E144:E149)</f>
        <v>3437037.9899999993</v>
      </c>
      <c r="L150" s="30"/>
      <c r="O150" s="31"/>
    </row>
    <row r="151" spans="1:15" s="2" customFormat="1" ht="16.5" thickTop="1" x14ac:dyDescent="0.25">
      <c r="A151" s="46"/>
      <c r="B151" s="52"/>
      <c r="C151" s="52"/>
      <c r="D151" s="52"/>
      <c r="E151" s="93"/>
      <c r="L151" s="30"/>
      <c r="O151" s="31"/>
    </row>
    <row r="152" spans="1:15" s="2" customFormat="1" x14ac:dyDescent="0.25">
      <c r="A152" s="101" t="s">
        <v>104</v>
      </c>
      <c r="B152" s="101"/>
      <c r="C152" s="101"/>
      <c r="D152" s="101"/>
      <c r="E152" s="101"/>
      <c r="L152" s="30"/>
      <c r="O152" s="31"/>
    </row>
    <row r="153" spans="1:15" s="2" customFormat="1" x14ac:dyDescent="0.25">
      <c r="A153" s="102" t="s">
        <v>161</v>
      </c>
      <c r="B153" s="102"/>
      <c r="C153" s="102"/>
      <c r="D153" s="102"/>
      <c r="E153" s="102"/>
      <c r="L153" s="30"/>
      <c r="O153" s="31"/>
    </row>
    <row r="154" spans="1:15" s="2" customFormat="1" x14ac:dyDescent="0.25">
      <c r="A154" s="64"/>
      <c r="B154" s="64"/>
      <c r="C154" s="64"/>
      <c r="D154" s="64"/>
      <c r="E154" s="95"/>
      <c r="L154" s="30"/>
      <c r="O154" s="31"/>
    </row>
    <row r="155" spans="1:15" s="2" customFormat="1" x14ac:dyDescent="0.25">
      <c r="A155" s="49" t="s">
        <v>49</v>
      </c>
      <c r="B155" s="50">
        <v>2023</v>
      </c>
      <c r="C155" s="50" t="s">
        <v>97</v>
      </c>
      <c r="D155" s="50"/>
      <c r="E155" s="86">
        <v>2022</v>
      </c>
      <c r="L155" s="30"/>
      <c r="O155" s="31"/>
    </row>
    <row r="156" spans="1:15" s="2" customFormat="1" x14ac:dyDescent="0.25">
      <c r="A156" s="46" t="s">
        <v>126</v>
      </c>
      <c r="B156" s="65">
        <v>52224</v>
      </c>
      <c r="C156" s="59"/>
      <c r="D156" s="59"/>
      <c r="E156" s="96">
        <v>62217</v>
      </c>
      <c r="L156" s="30"/>
      <c r="O156" s="31"/>
    </row>
    <row r="157" spans="1:15" s="2" customFormat="1" x14ac:dyDescent="0.25">
      <c r="A157" s="46" t="s">
        <v>105</v>
      </c>
      <c r="B157" s="65">
        <v>2189505.4500000002</v>
      </c>
      <c r="C157" s="65"/>
      <c r="D157" s="65"/>
      <c r="E157" s="96">
        <v>454205.57</v>
      </c>
      <c r="L157" s="30"/>
      <c r="O157" s="31"/>
    </row>
    <row r="158" spans="1:15" s="2" customFormat="1" x14ac:dyDescent="0.25">
      <c r="A158" s="46" t="s">
        <v>122</v>
      </c>
      <c r="B158" s="51">
        <v>2995.06</v>
      </c>
      <c r="C158" s="47"/>
      <c r="D158" s="47"/>
      <c r="E158" s="87">
        <v>0</v>
      </c>
      <c r="L158" s="30"/>
      <c r="O158" s="31"/>
    </row>
    <row r="159" spans="1:15" s="2" customFormat="1" ht="16.5" thickBot="1" x14ac:dyDescent="0.3">
      <c r="A159" s="49" t="s">
        <v>106</v>
      </c>
      <c r="B159" s="76">
        <f>SUM(B156:B158)</f>
        <v>2244724.5100000002</v>
      </c>
      <c r="C159" s="52"/>
      <c r="D159" s="52"/>
      <c r="E159" s="88">
        <f>SUM(E156:E158)</f>
        <v>516422.57</v>
      </c>
      <c r="L159" s="30"/>
      <c r="O159" s="31"/>
    </row>
    <row r="160" spans="1:15" s="2" customFormat="1" ht="16.5" thickTop="1" x14ac:dyDescent="0.25">
      <c r="A160" s="46"/>
      <c r="B160" s="47"/>
      <c r="C160" s="46"/>
      <c r="D160" s="46"/>
      <c r="E160" s="63"/>
      <c r="L160" s="30"/>
      <c r="O160" s="31"/>
    </row>
    <row r="161" spans="1:15" s="2" customFormat="1" x14ac:dyDescent="0.25">
      <c r="A161" s="101" t="s">
        <v>107</v>
      </c>
      <c r="B161" s="101"/>
      <c r="C161" s="101"/>
      <c r="D161" s="101"/>
      <c r="E161" s="101"/>
      <c r="L161" s="30"/>
      <c r="O161" s="31"/>
    </row>
    <row r="162" spans="1:15" s="2" customFormat="1" x14ac:dyDescent="0.25">
      <c r="A162" s="102" t="s">
        <v>162</v>
      </c>
      <c r="B162" s="102"/>
      <c r="C162" s="102"/>
      <c r="D162" s="102"/>
      <c r="E162" s="102"/>
      <c r="L162" s="30"/>
      <c r="O162" s="31"/>
    </row>
    <row r="163" spans="1:15" s="2" customFormat="1" x14ac:dyDescent="0.25">
      <c r="A163" s="64"/>
      <c r="B163" s="64"/>
      <c r="C163" s="64"/>
      <c r="D163" s="64"/>
      <c r="E163" s="64"/>
      <c r="L163" s="30"/>
      <c r="O163" s="31"/>
    </row>
    <row r="164" spans="1:15" s="2" customFormat="1" x14ac:dyDescent="0.25">
      <c r="A164" s="49" t="s">
        <v>49</v>
      </c>
      <c r="B164" s="50">
        <v>2023</v>
      </c>
      <c r="C164" s="50" t="s">
        <v>97</v>
      </c>
      <c r="D164" s="50"/>
      <c r="E164" s="86">
        <v>2022</v>
      </c>
      <c r="L164" s="30"/>
      <c r="O164" s="31"/>
    </row>
    <row r="165" spans="1:15" s="2" customFormat="1" x14ac:dyDescent="0.25">
      <c r="A165" s="46" t="s">
        <v>123</v>
      </c>
      <c r="B165" s="65">
        <v>5506950.1900000004</v>
      </c>
      <c r="C165" s="50"/>
      <c r="D165" s="50"/>
      <c r="E165" s="96">
        <v>5221623.33</v>
      </c>
      <c r="L165" s="30"/>
      <c r="O165" s="31"/>
    </row>
    <row r="166" spans="1:15" s="2" customFormat="1" x14ac:dyDescent="0.25">
      <c r="A166" s="46" t="s">
        <v>124</v>
      </c>
      <c r="B166" s="65">
        <v>10766147.75</v>
      </c>
      <c r="C166" s="50"/>
      <c r="D166" s="50"/>
      <c r="E166" s="96">
        <v>10339259.99</v>
      </c>
      <c r="L166" s="30"/>
      <c r="O166" s="31"/>
    </row>
    <row r="167" spans="1:15" s="2" customFormat="1" x14ac:dyDescent="0.25">
      <c r="A167" s="46" t="s">
        <v>125</v>
      </c>
      <c r="B167" s="65">
        <v>9650486.7200000007</v>
      </c>
      <c r="C167" s="50"/>
      <c r="D167" s="50"/>
      <c r="E167" s="96">
        <v>5221623.33</v>
      </c>
      <c r="L167" s="30"/>
      <c r="O167" s="31"/>
    </row>
    <row r="168" spans="1:15" s="2" customFormat="1" x14ac:dyDescent="0.25">
      <c r="A168" s="46" t="s">
        <v>108</v>
      </c>
      <c r="B168" s="65">
        <v>0</v>
      </c>
      <c r="C168" s="50"/>
      <c r="D168" s="50"/>
      <c r="E168" s="96">
        <v>19387926.559999999</v>
      </c>
      <c r="L168" s="30"/>
      <c r="O168" s="31"/>
    </row>
    <row r="169" spans="1:15" s="2" customFormat="1" x14ac:dyDescent="0.25">
      <c r="A169" s="46" t="s">
        <v>109</v>
      </c>
      <c r="B169" s="65">
        <v>904356</v>
      </c>
      <c r="C169" s="50"/>
      <c r="D169" s="50"/>
      <c r="E169" s="96">
        <v>887626</v>
      </c>
      <c r="L169" s="30"/>
      <c r="O169" s="31"/>
    </row>
    <row r="170" spans="1:15" s="2" customFormat="1" ht="16.5" thickBot="1" x14ac:dyDescent="0.3">
      <c r="A170" s="49" t="s">
        <v>110</v>
      </c>
      <c r="B170" s="76">
        <f>SUM(B165:B169)</f>
        <v>26827940.660000004</v>
      </c>
      <c r="C170" s="52"/>
      <c r="D170" s="52"/>
      <c r="E170" s="88">
        <f>SUM(E165:E169)</f>
        <v>41058059.209999993</v>
      </c>
      <c r="L170" s="30"/>
      <c r="O170" s="31"/>
    </row>
    <row r="171" spans="1:15" s="2" customFormat="1" ht="16.5" thickTop="1" x14ac:dyDescent="0.25">
      <c r="A171" s="46"/>
      <c r="B171" s="47"/>
      <c r="C171" s="46"/>
      <c r="D171" s="46"/>
      <c r="E171" s="63"/>
      <c r="L171" s="30"/>
      <c r="O171" s="31"/>
    </row>
    <row r="172" spans="1:15" s="2" customFormat="1" x14ac:dyDescent="0.25">
      <c r="A172" s="46"/>
      <c r="B172" s="47"/>
      <c r="C172" s="46"/>
      <c r="D172" s="46"/>
      <c r="E172" s="63"/>
      <c r="L172" s="30"/>
      <c r="O172" s="31"/>
    </row>
    <row r="173" spans="1:15" s="2" customFormat="1" x14ac:dyDescent="0.25">
      <c r="A173" s="49" t="s">
        <v>111</v>
      </c>
      <c r="B173" s="47"/>
      <c r="C173" s="46"/>
      <c r="D173" s="46"/>
      <c r="E173" s="63"/>
      <c r="L173" s="30"/>
      <c r="O173" s="31"/>
    </row>
    <row r="174" spans="1:15" s="2" customFormat="1" x14ac:dyDescent="0.25">
      <c r="A174" s="49"/>
      <c r="B174" s="47"/>
      <c r="C174" s="46"/>
      <c r="D174" s="46"/>
      <c r="E174" s="63"/>
      <c r="L174" s="30"/>
      <c r="O174" s="31"/>
    </row>
    <row r="175" spans="1:15" s="2" customFormat="1" x14ac:dyDescent="0.25">
      <c r="A175" s="101" t="s">
        <v>112</v>
      </c>
      <c r="B175" s="101"/>
      <c r="C175" s="101"/>
      <c r="D175" s="101"/>
      <c r="E175" s="101"/>
      <c r="L175" s="30"/>
      <c r="O175" s="31"/>
    </row>
    <row r="176" spans="1:15" s="2" customFormat="1" x14ac:dyDescent="0.25">
      <c r="A176" s="72"/>
      <c r="B176" s="73"/>
      <c r="C176" s="72"/>
      <c r="D176" s="72"/>
      <c r="E176" s="94"/>
      <c r="L176" s="30"/>
      <c r="O176" s="31"/>
    </row>
    <row r="177" spans="1:15" s="2" customFormat="1" x14ac:dyDescent="0.25">
      <c r="A177" s="102" t="s">
        <v>163</v>
      </c>
      <c r="B177" s="102"/>
      <c r="C177" s="102"/>
      <c r="D177" s="102"/>
      <c r="E177" s="102"/>
      <c r="L177" s="30"/>
      <c r="O177" s="31"/>
    </row>
    <row r="178" spans="1:15" s="2" customFormat="1" x14ac:dyDescent="0.25">
      <c r="A178" s="64"/>
      <c r="B178" s="64"/>
      <c r="C178" s="64"/>
      <c r="D178" s="64"/>
      <c r="E178" s="95"/>
      <c r="L178" s="30"/>
      <c r="O178" s="31"/>
    </row>
    <row r="179" spans="1:15" s="2" customFormat="1" x14ac:dyDescent="0.25">
      <c r="A179" s="49" t="s">
        <v>111</v>
      </c>
      <c r="B179" s="47"/>
      <c r="C179" s="46"/>
      <c r="D179" s="46"/>
      <c r="E179" s="63"/>
      <c r="L179" s="30"/>
      <c r="O179" s="31"/>
    </row>
    <row r="180" spans="1:15" s="2" customFormat="1" x14ac:dyDescent="0.25">
      <c r="A180" s="49" t="s">
        <v>113</v>
      </c>
      <c r="B180" s="50">
        <v>2023</v>
      </c>
      <c r="C180" s="50"/>
      <c r="D180" s="50"/>
      <c r="E180" s="86">
        <v>2022</v>
      </c>
      <c r="L180" s="30"/>
      <c r="O180" s="31"/>
    </row>
    <row r="181" spans="1:15" s="2" customFormat="1" x14ac:dyDescent="0.25">
      <c r="A181" s="46" t="s">
        <v>35</v>
      </c>
      <c r="B181" s="47">
        <v>9450837.6500000004</v>
      </c>
      <c r="C181" s="47"/>
      <c r="D181" s="47"/>
      <c r="E181" s="63">
        <v>9450837.6500000004</v>
      </c>
      <c r="L181" s="30"/>
      <c r="O181" s="31"/>
    </row>
    <row r="182" spans="1:15" s="2" customFormat="1" x14ac:dyDescent="0.25">
      <c r="A182" s="46" t="s">
        <v>37</v>
      </c>
      <c r="B182" s="47">
        <v>25527033.719999999</v>
      </c>
      <c r="C182" s="47"/>
      <c r="D182" s="47"/>
      <c r="E182" s="63">
        <v>30796338.370000001</v>
      </c>
      <c r="L182" s="30"/>
      <c r="O182" s="31"/>
    </row>
    <row r="183" spans="1:15" s="2" customFormat="1" x14ac:dyDescent="0.25">
      <c r="A183" s="46" t="s">
        <v>114</v>
      </c>
      <c r="B183" s="51">
        <v>193420189.25999999</v>
      </c>
      <c r="C183" s="47"/>
      <c r="D183" s="47"/>
      <c r="E183" s="87">
        <v>171912797.31</v>
      </c>
      <c r="L183" s="30"/>
      <c r="O183" s="31"/>
    </row>
    <row r="184" spans="1:15" s="2" customFormat="1" ht="16.5" thickBot="1" x14ac:dyDescent="0.3">
      <c r="A184" s="49" t="s">
        <v>115</v>
      </c>
      <c r="B184" s="76">
        <f>SUM(B181:B183)</f>
        <v>228398060.63</v>
      </c>
      <c r="C184" s="52"/>
      <c r="D184" s="52"/>
      <c r="E184" s="88">
        <f>SUM(E181:E183)</f>
        <v>212159973.33000001</v>
      </c>
      <c r="L184" s="30"/>
      <c r="O184" s="31"/>
    </row>
    <row r="185" spans="1:15" ht="16.5" thickTop="1" x14ac:dyDescent="0.25"/>
  </sheetData>
  <mergeCells count="30">
    <mergeCell ref="A162:E162"/>
    <mergeCell ref="A175:E175"/>
    <mergeCell ref="A177:E177"/>
    <mergeCell ref="A5:E5"/>
    <mergeCell ref="A6:E6"/>
    <mergeCell ref="A17:E17"/>
    <mergeCell ref="A23:E24"/>
    <mergeCell ref="A27:E27"/>
    <mergeCell ref="A140:E140"/>
    <mergeCell ref="A141:E141"/>
    <mergeCell ref="A152:E152"/>
    <mergeCell ref="A78:E79"/>
    <mergeCell ref="A85:E85"/>
    <mergeCell ref="A86:E86"/>
    <mergeCell ref="A93:E93"/>
    <mergeCell ref="A94:E94"/>
    <mergeCell ref="A161:E161"/>
    <mergeCell ref="A1:E1"/>
    <mergeCell ref="E2:E3"/>
    <mergeCell ref="A100:E100"/>
    <mergeCell ref="A120:E120"/>
    <mergeCell ref="A122:E122"/>
    <mergeCell ref="A130:E130"/>
    <mergeCell ref="A131:E131"/>
    <mergeCell ref="A33:E33"/>
    <mergeCell ref="A34:E34"/>
    <mergeCell ref="A37:E37"/>
    <mergeCell ref="A38:E38"/>
    <mergeCell ref="A43:E43"/>
    <mergeCell ref="A153:E1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ignoredErrors>
    <ignoredError sqref="B13 B75 E75 B184 E184 B170 E170 E159 B159 B150 E150 B136 E136 E126 B126 B116 E116 B98 E98 B91 E91 E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41B07-E4DB-47C7-ACC3-1D95F07F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Notas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Patricia Lora</cp:lastModifiedBy>
  <cp:revision/>
  <cp:lastPrinted>2023-05-09T20:41:32Z</cp:lastPrinted>
  <dcterms:created xsi:type="dcterms:W3CDTF">1996-11-27T10:00:04Z</dcterms:created>
  <dcterms:modified xsi:type="dcterms:W3CDTF">2023-05-09T20:49:15Z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