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"/>
    </mc:Choice>
  </mc:AlternateContent>
  <xr:revisionPtr revIDLastSave="6" documentId="8_{5F64EFFF-D1CC-40A8-A33E-EBED0B8F11AD}" xr6:coauthVersionLast="47" xr6:coauthVersionMax="47" xr10:uidLastSave="{BF9BB731-5EAF-4CC9-B7D6-3F9BE62B785E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</externalReferences>
  <definedNames>
    <definedName name="_xlnm.Print_Area" localSheetId="0">'BALANCE GENERAL'!$A$1:$E$54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8" i="5" l="1"/>
  <c r="B178" i="5"/>
  <c r="E164" i="5"/>
  <c r="B164" i="5"/>
  <c r="E153" i="5"/>
  <c r="B153" i="5"/>
  <c r="E144" i="5"/>
  <c r="B144" i="5"/>
  <c r="E131" i="5"/>
  <c r="B131" i="5"/>
  <c r="B123" i="5"/>
  <c r="E121" i="5"/>
  <c r="E123" i="5" s="1"/>
  <c r="B121" i="5"/>
  <c r="B113" i="5"/>
  <c r="E111" i="5"/>
  <c r="E113" i="5" s="1"/>
  <c r="B111" i="5"/>
  <c r="E93" i="5"/>
  <c r="B93" i="5"/>
  <c r="E86" i="5"/>
  <c r="B86" i="5"/>
  <c r="E77" i="5"/>
  <c r="B77" i="5"/>
  <c r="B70" i="5"/>
  <c r="E41" i="5"/>
  <c r="B41" i="5"/>
  <c r="E30" i="5"/>
  <c r="B30" i="5"/>
  <c r="E13" i="5"/>
  <c r="B13" i="5"/>
  <c r="C40" i="4" l="1"/>
  <c r="C41" i="4" l="1"/>
  <c r="C30" i="4" l="1"/>
  <c r="C19" i="4" l="1"/>
  <c r="E19" i="4"/>
  <c r="C13" i="4" l="1"/>
  <c r="E13" i="4"/>
  <c r="E41" i="4" l="1"/>
  <c r="C21" i="4" l="1"/>
  <c r="E30" i="4" l="1"/>
  <c r="E21" i="4"/>
  <c r="E43" i="4" l="1"/>
  <c r="C43" i="4" l="1"/>
  <c r="E70" i="5" l="1"/>
</calcChain>
</file>

<file path=xl/sharedStrings.xml><?xml version="1.0" encoding="utf-8"?>
<sst xmlns="http://schemas.openxmlformats.org/spreadsheetml/2006/main" count="201" uniqueCount="178">
  <si>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</si>
  <si>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</si>
  <si>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</si>
  <si>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</si>
  <si>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</si>
  <si>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</si>
  <si>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</si>
  <si>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</si>
  <si>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</si>
  <si>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</si>
  <si>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</si>
  <si>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</si>
  <si>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</si>
  <si>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</si>
  <si>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</si>
  <si>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</si>
  <si>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</si>
  <si>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</si>
  <si>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</si>
  <si>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</si>
  <si>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</si>
  <si>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</si>
  <si>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</si>
  <si>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</si>
  <si>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</si>
  <si>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</si>
  <si>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</si>
  <si>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</si>
  <si>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</si>
  <si>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</si>
  <si>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</si>
  <si>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</si>
  <si>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</si>
  <si>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</si>
  <si>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</si>
  <si>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</si>
  <si>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</si>
  <si>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</si>
  <si>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</si>
  <si>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</si>
  <si>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</si>
  <si>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</si>
  <si>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Juan C. Pérez</t>
  </si>
  <si>
    <t>Encargada de Contabilidad</t>
  </si>
  <si>
    <t>Contralor</t>
  </si>
  <si>
    <t>Superintendente de Pensiones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</si>
  <si>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</si>
  <si>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</si>
  <si>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</si>
  <si>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</si>
  <si>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</si>
  <si>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</si>
  <si>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</si>
  <si>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</si>
  <si>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</si>
  <si>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</si>
  <si>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</si>
  <si>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</si>
  <si>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</si>
  <si>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</si>
  <si>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</si>
  <si>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</si>
  <si>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</si>
  <si>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</si>
  <si>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</si>
  <si>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</si>
  <si>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</si>
  <si>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</si>
  <si>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</si>
  <si>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</si>
  <si>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</si>
  <si>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</si>
  <si>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</si>
  <si>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</si>
  <si>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</si>
  <si>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</si>
  <si>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</si>
  <si>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</si>
  <si>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</si>
  <si>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</si>
  <si>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</si>
  <si>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</si>
  <si>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</si>
  <si>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</si>
  <si>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</si>
  <si>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</si>
  <si>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</si>
  <si>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</si>
  <si>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</si>
  <si>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</si>
  <si>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</si>
  <si>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</si>
  <si>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</si>
  <si>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</si>
  <si>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</si>
  <si>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</si>
  <si>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</si>
  <si>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</si>
  <si>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</si>
  <si>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</si>
  <si>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</si>
  <si>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</si>
  <si>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</si>
  <si>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</si>
  <si>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</si>
  <si>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</si>
  <si>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</si>
  <si>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</si>
  <si>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</si>
  <si>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</si>
  <si>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</si>
  <si>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</si>
  <si>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</si>
  <si>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</si>
  <si>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</si>
  <si>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</si>
  <si>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</si>
  <si>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</si>
  <si>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</si>
  <si>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>Nota 3.2 Anticipo Construcción Escuela Previsional</t>
  </si>
  <si>
    <t xml:space="preserve">Total Otras Cuentas por Cobrar                                               </t>
  </si>
  <si>
    <t>Cuotas Internacionales</t>
  </si>
  <si>
    <t>Otros Proveedores Directos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</si>
  <si>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</si>
  <si>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</si>
  <si>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</si>
  <si>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>Proveedores Locales</t>
  </si>
  <si>
    <t>Gabriel O. Cubilete</t>
  </si>
  <si>
    <t xml:space="preserve">Nota 3.1 Cuentas por cobrar Funcionarios y Empleados  </t>
  </si>
  <si>
    <t>esta partida está conformada por lo siguiente:</t>
  </si>
  <si>
    <t>Nota 3.2 Otras Cuentas por Cobrar</t>
  </si>
  <si>
    <t>Christy Lied  (Saldo Prest. Empl. Feliz)</t>
  </si>
  <si>
    <t>Jairo Rojas (Saldo Prest. Empl. Feliz)</t>
  </si>
  <si>
    <t>Josefina Sobet (Saldo Prest. Empl. Feliz)</t>
  </si>
  <si>
    <t>Carmen M. Pimentel (Saldo Prest. Empl. Feliz)</t>
  </si>
  <si>
    <t>Dalmany Garcia (Saldo Prest. Empl. Feliz)</t>
  </si>
  <si>
    <t>Carlita Flores (Saldo Prest. Empl. Feliz)</t>
  </si>
  <si>
    <t>Jose E. Lara (Saldo Prest. Empl. Feliz)</t>
  </si>
  <si>
    <t>Danilo Santana (Saldo Prest. Empl. Feliz)</t>
  </si>
  <si>
    <t>Danilo Santana (Dependiente Adicional)</t>
  </si>
  <si>
    <t>Isis Pineda  (Dependiente Adicional)</t>
  </si>
  <si>
    <t>Jose Richardson (Dependiente Adicional)</t>
  </si>
  <si>
    <t>Isis Pineda  (Seguro Complementario)</t>
  </si>
  <si>
    <t>Jose Richardson (Seguro Complementario)</t>
  </si>
  <si>
    <t>SUPERINTENDENCIA DE PENSIONES
BALANCE GENERAL
 AL 31  DE MARZO 2023 Y 2022
Valores RD$</t>
  </si>
  <si>
    <t>SUPERINTENDENCIA DE PENSIONES
NOTA A LOS ESTADOS FINANCIEROS
 AL 31 DE MARZO 2023 Y 2022
Valores RD$</t>
  </si>
  <si>
    <t>Al 31 de Marzo de los años 2023 y 2022, los valores en moneda extranjera depositados en el Banco  de Reservas de la República Dominicana consisten en:</t>
  </si>
  <si>
    <t>Al 31 de Marzo de los años 2023 y 2022, los saldos de las Inversiones Financieras se componen de:</t>
  </si>
  <si>
    <t>Al 31 de Marzo de los años 2023 y 2022, este rubro está representado por Cuentas por cobrar funcionarios y empleados Otras Cuentas por Cobrar y Anticipo Construcción Escuela Previsional.</t>
  </si>
  <si>
    <t>Al 31 de Marzo de los años 2023 y 2022, este rubro está compuesto como sigue:</t>
  </si>
  <si>
    <t>Al 31 de Marzo de los años 2023 y 2022, esta cuenta se compone de:</t>
  </si>
  <si>
    <t>Al 31 de Marzo de los años 2023 y 2022, los balances de las cuentas de Activos no Financieros consisten en:</t>
  </si>
  <si>
    <t>Al 31 de Marzo de los años 2023 y 2022, los bienes intangibles se componen de:</t>
  </si>
  <si>
    <t>Al 31 de Marzo  de los años 2023 y 2022, estas partidas presentan los siguientes rubros:</t>
  </si>
  <si>
    <t>Al 31 de Marzo de los años 2023 y 2022, las deducciones y retenciones por pagar se muestran en el siguiente detalle:</t>
  </si>
  <si>
    <t>Al 31 de Marzo de los años 2023 y 2022, el total de Cuentas por Pagar se muestra en el siguiente detalle:</t>
  </si>
  <si>
    <t>Al 31 de Marzo de los años 2023 y 2022, las Otras Cuentas por Pagar se componen de:</t>
  </si>
  <si>
    <t xml:space="preserve">Al 31 de Marzo de los años 2023 y 2022, el patrimonio se compone de: </t>
  </si>
  <si>
    <t xml:space="preserve">    US$2,637.53/55.15</t>
  </si>
  <si>
    <t xml:space="preserve">   RD$145,459.78</t>
  </si>
  <si>
    <t xml:space="preserve">Al 31 de Marzo de los años 2023 y 2022, el efectivo disponible en Caja y en las Cuentas Bancarias del Banco de Reservas de la República Dominicana está conformado por las siguientes cuentas: </t>
  </si>
  <si>
    <t>Al 31 de Marzo 2023 esta partida  presenta un balance de RD$6,769,987.22 , mientras que para el mismo periodo del año 2022 este rubro no presenta balance, esta partida está conformada por :
 por lo siguiente:</t>
  </si>
  <si>
    <t xml:space="preserve">US$16,575.63/55.17 </t>
  </si>
  <si>
    <t>RD$914,477.51</t>
  </si>
  <si>
    <t>Aumento SFS Dependientes Adicionales</t>
  </si>
  <si>
    <t>Camila Peña (Gimnasio)</t>
  </si>
  <si>
    <t>Arilyn Jiménez (Seguro Familiar de Salud)</t>
  </si>
  <si>
    <t>Ana Tejada (Seguro Familiar de Salud)</t>
  </si>
  <si>
    <t>Edilio Almonte (Seguro Familiar de Salud</t>
  </si>
  <si>
    <t>Adilio Trinidad (Dependiente Adicional)</t>
  </si>
  <si>
    <t>Roslyn Ramirez (Saldo Prest. Empl. Feliz)</t>
  </si>
  <si>
    <t>Adilio Trinidad (Saldo Prest. Empl. Feliz)</t>
  </si>
  <si>
    <t>Paloma Lovera (Saldo Prest. Empl. Feliz)</t>
  </si>
  <si>
    <t>DGII (Saldo a Favor por los Gastos Educativos)</t>
  </si>
  <si>
    <t>Los valores existentes en dólares norteamericanos fueron valuados al tipo de cambio comprador al último día del mes a razón de RD$55.17 y RD$55.15 por cada dólar Estadounidense (US$).</t>
  </si>
  <si>
    <t xml:space="preserve">Al 31 de Marzo 2023 esta partida   presenta un balance de $ 2,741.39, mientras que para el mismo periodo del año 2022 no presenta balance </t>
  </si>
  <si>
    <t>de $ 1,304,106.41, esta partida está conformada por lo siguiente:</t>
  </si>
  <si>
    <t>Al 31 de Marzo 2023 esta partida   presenta un balance de $ 3,417,750.34, mientras que para el mismo periodo del año 2022 presenta un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</si>
</sst>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7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64" fontId="4" fillId="0" borderId="0" xfId="1" applyFont="1"/>
    <xf numFmtId="0" fontId="3" fillId="0" borderId="0" xfId="0" applyFont="1" applyAlignment="1">
      <alignment horizontal="left" indent="3"/>
    </xf>
    <xf numFmtId="164" fontId="4" fillId="0" borderId="0" xfId="1" applyFont="1" applyAlignment="1">
      <alignment horizontal="right"/>
    </xf>
    <xf numFmtId="164" fontId="1" fillId="0" borderId="0" xfId="1"/>
    <xf numFmtId="0" fontId="4" fillId="0" borderId="4" xfId="0" applyFont="1" applyBorder="1"/>
    <xf numFmtId="0" fontId="3" fillId="0" borderId="0" xfId="0" applyFont="1" applyAlignment="1">
      <alignment horizontal="center"/>
    </xf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6" fillId="0" borderId="3" xfId="1" applyNumberFormat="1" applyFont="1" applyBorder="1"/>
    <xf numFmtId="4" fontId="3" fillId="0" borderId="3" xfId="0" applyNumberFormat="1" applyFont="1" applyBorder="1" applyAlignment="1">
      <alignment horizontal="right"/>
    </xf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" fontId="1" fillId="0" borderId="0" xfId="1" applyNumberFormat="1" applyAlignment="1">
      <alignment horizontal="right"/>
    </xf>
    <xf numFmtId="2" fontId="4" fillId="0" borderId="0" xfId="0" applyNumberFormat="1" applyFont="1"/>
    <xf numFmtId="39" fontId="4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2" fillId="0" borderId="0" xfId="0" applyFont="1"/>
    <xf numFmtId="39" fontId="6" fillId="0" borderId="3" xfId="1" applyNumberFormat="1" applyFont="1" applyBorder="1"/>
    <xf numFmtId="0" fontId="10" fillId="0" borderId="0" xfId="0" applyFont="1" applyAlignment="1">
      <alignment wrapText="1"/>
    </xf>
    <xf numFmtId="0" fontId="10" fillId="2" borderId="0" xfId="0" applyFont="1" applyFill="1"/>
    <xf numFmtId="0" fontId="11" fillId="0" borderId="0" xfId="0" applyFont="1"/>
    <xf numFmtId="4" fontId="11" fillId="0" borderId="0" xfId="1" applyNumberFormat="1" applyFont="1" applyAlignment="1">
      <alignment horizontal="right"/>
    </xf>
    <xf numFmtId="2" fontId="11" fillId="0" borderId="0" xfId="0" applyNumberFormat="1" applyFont="1"/>
    <xf numFmtId="0" fontId="12" fillId="4" borderId="0" xfId="0" applyFont="1" applyFill="1"/>
    <xf numFmtId="4" fontId="12" fillId="4" borderId="0" xfId="0" applyNumberFormat="1" applyFont="1" applyFill="1"/>
    <xf numFmtId="0" fontId="12" fillId="0" borderId="0" xfId="0" applyFont="1"/>
    <xf numFmtId="0" fontId="10" fillId="4" borderId="0" xfId="0" applyFont="1" applyFill="1"/>
    <xf numFmtId="0" fontId="10" fillId="4" borderId="0" xfId="0" applyFont="1" applyFill="1" applyAlignment="1">
      <alignment horizontal="right"/>
    </xf>
    <xf numFmtId="4" fontId="12" fillId="4" borderId="3" xfId="0" applyNumberFormat="1" applyFont="1" applyFill="1" applyBorder="1"/>
    <xf numFmtId="4" fontId="10" fillId="4" borderId="0" xfId="0" applyNumberFormat="1" applyFont="1" applyFill="1"/>
    <xf numFmtId="0" fontId="12" fillId="0" borderId="0" xfId="0" applyFont="1" applyAlignment="1">
      <alignment wrapText="1"/>
    </xf>
    <xf numFmtId="4" fontId="12" fillId="4" borderId="3" xfId="1" applyNumberFormat="1" applyFont="1" applyFill="1" applyBorder="1" applyAlignment="1">
      <alignment horizontal="right"/>
    </xf>
    <xf numFmtId="164" fontId="12" fillId="4" borderId="0" xfId="1" applyFont="1" applyFill="1"/>
    <xf numFmtId="164" fontId="12" fillId="0" borderId="0" xfId="1" applyFont="1"/>
    <xf numFmtId="164" fontId="10" fillId="4" borderId="0" xfId="1" applyFont="1" applyFill="1"/>
    <xf numFmtId="4" fontId="12" fillId="4" borderId="0" xfId="1" applyNumberFormat="1" applyFont="1" applyFill="1"/>
    <xf numFmtId="0" fontId="12" fillId="4" borderId="0" xfId="0" applyFont="1" applyFill="1" applyAlignment="1">
      <alignment horizontal="right"/>
    </xf>
    <xf numFmtId="4" fontId="12" fillId="4" borderId="3" xfId="1" applyNumberFormat="1" applyFont="1" applyFill="1" applyBorder="1"/>
    <xf numFmtId="165" fontId="12" fillId="4" borderId="0" xfId="1" applyNumberFormat="1" applyFont="1" applyFill="1"/>
    <xf numFmtId="0" fontId="12" fillId="4" borderId="0" xfId="0" applyFont="1" applyFill="1" applyAlignment="1">
      <alignment horizontal="left" wrapText="1"/>
    </xf>
    <xf numFmtId="4" fontId="12" fillId="0" borderId="0" xfId="0" applyNumberFormat="1" applyFont="1"/>
    <xf numFmtId="0" fontId="12" fillId="4" borderId="0" xfId="0" applyFont="1" applyFill="1" applyAlignment="1">
      <alignment horizontal="left"/>
    </xf>
    <xf numFmtId="4" fontId="12" fillId="4" borderId="0" xfId="0" applyNumberFormat="1" applyFont="1" applyFill="1" applyAlignment="1">
      <alignment horizontal="right"/>
    </xf>
    <xf numFmtId="4" fontId="12" fillId="0" borderId="3" xfId="1" applyNumberFormat="1" applyFont="1" applyBorder="1"/>
    <xf numFmtId="4" fontId="10" fillId="0" borderId="0" xfId="1" applyNumberFormat="1" applyFont="1"/>
    <xf numFmtId="0" fontId="13" fillId="0" borderId="0" xfId="0" applyFont="1" applyAlignment="1">
      <alignment horizontal="right" vertical="center"/>
    </xf>
    <xf numFmtId="4" fontId="14" fillId="0" borderId="0" xfId="0" applyNumberFormat="1" applyFont="1"/>
    <xf numFmtId="165" fontId="10" fillId="4" borderId="0" xfId="1" applyNumberFormat="1" applyFont="1" applyFill="1"/>
    <xf numFmtId="43" fontId="12" fillId="0" borderId="3" xfId="0" applyNumberFormat="1" applyFont="1" applyBorder="1"/>
    <xf numFmtId="0" fontId="10" fillId="4" borderId="0" xfId="0" applyFont="1" applyFill="1" applyAlignment="1">
      <alignment horizontal="left"/>
    </xf>
    <xf numFmtId="4" fontId="10" fillId="4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center"/>
    </xf>
    <xf numFmtId="4" fontId="12" fillId="4" borderId="3" xfId="0" applyNumberFormat="1" applyFont="1" applyFill="1" applyBorder="1" applyAlignment="1">
      <alignment horizontal="right"/>
    </xf>
    <xf numFmtId="4" fontId="10" fillId="4" borderId="2" xfId="0" applyNumberFormat="1" applyFont="1" applyFill="1" applyBorder="1"/>
    <xf numFmtId="4" fontId="10" fillId="4" borderId="2" xfId="1" applyNumberFormat="1" applyFont="1" applyFill="1" applyBorder="1"/>
    <xf numFmtId="4" fontId="10" fillId="0" borderId="2" xfId="1" applyNumberFormat="1" applyFont="1" applyBorder="1"/>
    <xf numFmtId="4" fontId="10" fillId="4" borderId="2" xfId="1" applyNumberFormat="1" applyFont="1" applyFill="1" applyBorder="1" applyAlignment="1">
      <alignment horizontal="right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39" fontId="6" fillId="0" borderId="0" xfId="1" applyNumberFormat="1" applyFont="1"/>
    <xf numFmtId="43" fontId="6" fillId="0" borderId="0" xfId="0" applyNumberFormat="1" applyFont="1"/>
    <xf numFmtId="43" fontId="6" fillId="0" borderId="3" xfId="0" applyNumberFormat="1" applyFont="1" applyBorder="1"/>
    <xf numFmtId="4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4" fontId="12" fillId="0" borderId="3" xfId="0" applyNumberFormat="1" applyFont="1" applyBorder="1"/>
    <xf numFmtId="4" fontId="10" fillId="0" borderId="2" xfId="0" applyNumberFormat="1" applyFont="1" applyBorder="1"/>
    <xf numFmtId="0" fontId="10" fillId="0" borderId="0" xfId="0" applyFont="1" applyAlignment="1">
      <alignment horizontal="center"/>
    </xf>
    <xf numFmtId="4" fontId="12" fillId="0" borderId="3" xfId="1" applyNumberFormat="1" applyFont="1" applyBorder="1" applyAlignment="1">
      <alignment horizontal="center"/>
    </xf>
    <xf numFmtId="4" fontId="10" fillId="0" borderId="2" xfId="1" applyNumberFormat="1" applyFont="1" applyBorder="1" applyAlignment="1">
      <alignment horizontal="center"/>
    </xf>
    <xf numFmtId="4" fontId="12" fillId="0" borderId="0" xfId="1" applyNumberFormat="1" applyFont="1"/>
    <xf numFmtId="4" fontId="10" fillId="0" borderId="0" xfId="0" applyNumberFormat="1" applyFont="1"/>
    <xf numFmtId="4" fontId="10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0" fontId="10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 vertic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3-%20Marzo%202023/2-%20Estado%20de%20Resultado%20Marzo%202023.xlsx" TargetMode="External"/><Relationship Id="rId1" Type="http://schemas.openxmlformats.org/officeDocument/2006/relationships/externalLinkPath" Target="/Contabilidad/ESTADOS%20FINANCIEROS/Estados%20Financieros%202023/3-%20Marzo%202023/2-%20Estado%20de%20Resultado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8">
          <cell r="C28">
            <v>28500038.660000034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55"/>
  <sheetViews>
    <sheetView tabSelected="1" zoomScale="90" zoomScaleNormal="90" workbookViewId="0">
      <selection activeCell="A50" sqref="A50"/>
    </sheetView>
  </sheetViews>
  <sheetFormatPr baseColWidth="10" defaultColWidth="9.140625" defaultRowHeight="14.25" x14ac:dyDescent="0.2"/>
  <cols>
    <col min="1" max="1" width="46.28515625" style="2" customWidth="1"/>
    <col min="2" max="2" width="21.42578125" style="2" customWidth="1"/>
    <col min="3" max="3" width="27.7109375" style="2" customWidth="1"/>
    <col min="4" max="4" width="5.28515625" style="2" customWidth="1"/>
    <col min="5" max="5" width="29.855468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26" bestFit="1" customWidth="1"/>
    <col min="13" max="13" width="9.140625" style="2"/>
    <col min="14" max="14" width="19.42578125" style="2" bestFit="1" customWidth="1"/>
    <col min="15" max="15" width="14.7109375" style="27" bestFit="1" customWidth="1"/>
    <col min="16" max="16384" width="9.140625" style="2"/>
  </cols>
  <sheetData>
    <row r="1" spans="1:15" ht="66" customHeight="1" x14ac:dyDescent="0.2">
      <c r="A1" s="93" t="s">
        <v>144</v>
      </c>
      <c r="B1" s="93"/>
      <c r="C1" s="93"/>
      <c r="D1" s="93"/>
      <c r="E1" s="93"/>
      <c r="F1" s="3"/>
      <c r="G1" s="3"/>
      <c r="H1" s="3"/>
    </row>
    <row r="2" spans="1:15" x14ac:dyDescent="0.2">
      <c r="A2" s="24"/>
      <c r="B2" s="24"/>
      <c r="C2" s="24"/>
      <c r="D2" s="24"/>
      <c r="E2" s="24"/>
      <c r="F2" s="3"/>
      <c r="G2" s="3"/>
      <c r="H2" s="3"/>
    </row>
    <row r="3" spans="1:15" ht="15" thickBot="1" x14ac:dyDescent="0.25">
      <c r="A3" s="25"/>
      <c r="B3" s="25"/>
      <c r="C3" s="25"/>
      <c r="D3" s="25"/>
      <c r="E3" s="25"/>
      <c r="F3" s="3"/>
      <c r="G3" s="3"/>
      <c r="H3" s="3"/>
    </row>
    <row r="4" spans="1:15" ht="15" thickTop="1" x14ac:dyDescent="0.2">
      <c r="A4" s="24"/>
      <c r="B4" s="24"/>
      <c r="C4" s="24"/>
      <c r="D4" s="24"/>
      <c r="E4" s="24"/>
      <c r="F4" s="3"/>
      <c r="G4" s="3"/>
      <c r="H4" s="3"/>
    </row>
    <row r="5" spans="1:15" x14ac:dyDescent="0.2">
      <c r="A5" s="12"/>
      <c r="B5" s="12"/>
      <c r="C5" s="12"/>
      <c r="D5" s="12"/>
      <c r="E5" s="12"/>
      <c r="F5" s="4"/>
      <c r="G5" s="4"/>
      <c r="H5" s="3"/>
    </row>
    <row r="6" spans="1:15" ht="15.75" thickBot="1" x14ac:dyDescent="0.3">
      <c r="A6" s="30"/>
      <c r="B6" s="32" t="s">
        <v>0</v>
      </c>
      <c r="C6" s="5">
        <v>2023</v>
      </c>
      <c r="D6" s="12"/>
      <c r="E6" s="5">
        <v>2022</v>
      </c>
    </row>
    <row r="7" spans="1:15" ht="15" x14ac:dyDescent="0.25">
      <c r="A7" s="1" t="s">
        <v>1</v>
      </c>
      <c r="B7" s="32"/>
      <c r="C7" s="6"/>
      <c r="D7" s="6"/>
      <c r="E7" s="6"/>
    </row>
    <row r="8" spans="1:15" ht="15" x14ac:dyDescent="0.25">
      <c r="A8" s="1" t="s">
        <v>2</v>
      </c>
      <c r="B8" s="32"/>
      <c r="C8" s="6"/>
      <c r="D8" s="6"/>
      <c r="E8" s="6"/>
    </row>
    <row r="9" spans="1:15" ht="15" x14ac:dyDescent="0.25">
      <c r="A9" s="6" t="s">
        <v>3</v>
      </c>
      <c r="B9" s="32" t="s">
        <v>4</v>
      </c>
      <c r="C9" s="13">
        <v>128073843.42</v>
      </c>
      <c r="D9" s="13"/>
      <c r="E9" s="13">
        <v>76074448.780000001</v>
      </c>
    </row>
    <row r="10" spans="1:15" ht="15" x14ac:dyDescent="0.25">
      <c r="A10" s="6" t="s">
        <v>5</v>
      </c>
      <c r="B10" s="32" t="s">
        <v>6</v>
      </c>
      <c r="C10" s="14">
        <v>10190478.949999999</v>
      </c>
      <c r="D10" s="14"/>
      <c r="E10" s="14">
        <v>1304106.4099999999</v>
      </c>
    </row>
    <row r="11" spans="1:15" ht="15" x14ac:dyDescent="0.25">
      <c r="A11" s="6" t="s">
        <v>7</v>
      </c>
      <c r="B11" s="32" t="s">
        <v>8</v>
      </c>
      <c r="C11" s="15">
        <v>772574.06</v>
      </c>
      <c r="D11" s="15"/>
      <c r="E11" s="15">
        <v>768427.62</v>
      </c>
    </row>
    <row r="12" spans="1:15" ht="15" x14ac:dyDescent="0.25">
      <c r="A12" s="6" t="s">
        <v>9</v>
      </c>
      <c r="B12" s="32" t="s">
        <v>10</v>
      </c>
      <c r="C12" s="16">
        <v>1769102.3599999999</v>
      </c>
      <c r="D12" s="15"/>
      <c r="E12" s="16">
        <v>2493608.9900000002</v>
      </c>
      <c r="H12"/>
      <c r="I12" s="10"/>
      <c r="L12" s="2"/>
      <c r="O12" s="2"/>
    </row>
    <row r="13" spans="1:15" x14ac:dyDescent="0.2">
      <c r="A13" s="1" t="s">
        <v>11</v>
      </c>
      <c r="B13" s="32"/>
      <c r="C13" s="17">
        <f>SUM(C9:C12)</f>
        <v>140805998.79000002</v>
      </c>
      <c r="D13" s="17"/>
      <c r="E13" s="17">
        <f t="shared" ref="E13" si="0">SUM(E9:E12)</f>
        <v>80640591.799999997</v>
      </c>
      <c r="H13"/>
      <c r="I13" s="10"/>
      <c r="L13" s="2"/>
      <c r="O13" s="2"/>
    </row>
    <row r="14" spans="1:15" ht="15" x14ac:dyDescent="0.25">
      <c r="A14" s="1"/>
      <c r="B14" s="32"/>
      <c r="C14" s="18"/>
      <c r="D14" s="18"/>
      <c r="E14" s="18"/>
      <c r="H14"/>
      <c r="I14" s="10"/>
      <c r="L14" s="2"/>
      <c r="O14" s="2"/>
    </row>
    <row r="15" spans="1:15" ht="15" x14ac:dyDescent="0.25">
      <c r="A15" s="1" t="s">
        <v>12</v>
      </c>
      <c r="B15" s="32"/>
      <c r="E15" s="18"/>
      <c r="H15"/>
      <c r="I15" s="10"/>
      <c r="L15" s="2"/>
      <c r="O15" s="2"/>
    </row>
    <row r="16" spans="1:15" ht="15" x14ac:dyDescent="0.25">
      <c r="A16" s="6" t="s">
        <v>13</v>
      </c>
      <c r="B16" s="32" t="s">
        <v>14</v>
      </c>
      <c r="C16" s="13">
        <v>101672394.22999997</v>
      </c>
      <c r="D16" s="13"/>
      <c r="E16" s="13">
        <v>102989972.45</v>
      </c>
      <c r="I16" s="10"/>
      <c r="L16" s="2"/>
      <c r="O16" s="2"/>
    </row>
    <row r="17" spans="1:15" ht="15" x14ac:dyDescent="0.25">
      <c r="A17" s="6" t="s">
        <v>15</v>
      </c>
      <c r="B17" s="32" t="s">
        <v>16</v>
      </c>
      <c r="C17" s="14">
        <v>39233391.790000007</v>
      </c>
      <c r="D17" s="14"/>
      <c r="E17" s="14">
        <v>39233391.789999999</v>
      </c>
      <c r="I17" s="10"/>
      <c r="L17" s="2"/>
      <c r="O17" s="2"/>
    </row>
    <row r="18" spans="1:15" ht="15" x14ac:dyDescent="0.25">
      <c r="A18" s="6" t="s">
        <v>17</v>
      </c>
      <c r="B18" s="32" t="s">
        <v>18</v>
      </c>
      <c r="C18" s="19">
        <v>12572407.17</v>
      </c>
      <c r="D18" s="14"/>
      <c r="E18" s="19">
        <v>19349827.690000001</v>
      </c>
      <c r="I18" s="10"/>
      <c r="L18" s="2"/>
      <c r="O18" s="2"/>
    </row>
    <row r="19" spans="1:15" x14ac:dyDescent="0.2">
      <c r="A19" s="1" t="s">
        <v>19</v>
      </c>
      <c r="B19" s="32"/>
      <c r="C19" s="17">
        <f>SUM(C16:C18)</f>
        <v>153478193.18999997</v>
      </c>
      <c r="D19" s="17"/>
      <c r="E19" s="17">
        <f>SUM(E16:E18)</f>
        <v>161573191.93000001</v>
      </c>
      <c r="I19" s="10"/>
      <c r="L19" s="2"/>
      <c r="O19" s="2"/>
    </row>
    <row r="20" spans="1:15" x14ac:dyDescent="0.2">
      <c r="A20" s="1"/>
      <c r="B20" s="32"/>
      <c r="C20" s="17"/>
      <c r="D20" s="17"/>
      <c r="E20" s="17"/>
      <c r="I20" s="10"/>
      <c r="L20" s="2"/>
      <c r="O20" s="2"/>
    </row>
    <row r="21" spans="1:15" ht="15" thickBot="1" x14ac:dyDescent="0.25">
      <c r="A21" s="1" t="s">
        <v>20</v>
      </c>
      <c r="B21" s="32"/>
      <c r="C21" s="20">
        <f>+C13+C19</f>
        <v>294284191.98000002</v>
      </c>
      <c r="D21" s="17"/>
      <c r="E21" s="20">
        <f>+E13+E19</f>
        <v>242213783.73000002</v>
      </c>
      <c r="H21" s="23"/>
      <c r="I21" s="10"/>
      <c r="L21" s="2"/>
      <c r="O21" s="2"/>
    </row>
    <row r="22" spans="1:15" ht="15.75" thickTop="1" x14ac:dyDescent="0.25">
      <c r="A22" s="1"/>
      <c r="B22" s="32"/>
      <c r="C22" s="6"/>
      <c r="D22" s="6"/>
      <c r="E22" s="6"/>
      <c r="I22" s="10"/>
      <c r="L22" s="2"/>
      <c r="O22" s="2"/>
    </row>
    <row r="23" spans="1:15" ht="15" x14ac:dyDescent="0.25">
      <c r="A23" s="1" t="s">
        <v>21</v>
      </c>
      <c r="B23" s="32"/>
      <c r="C23" s="7"/>
      <c r="D23" s="7"/>
      <c r="E23" s="6"/>
      <c r="I23" s="10"/>
      <c r="L23" s="2"/>
      <c r="O23" s="2"/>
    </row>
    <row r="24" spans="1:15" ht="15" x14ac:dyDescent="0.25">
      <c r="A24" s="1"/>
      <c r="B24" s="32"/>
      <c r="C24" s="7"/>
      <c r="D24" s="7"/>
      <c r="E24" s="6"/>
      <c r="I24" s="27"/>
      <c r="L24" s="2"/>
      <c r="O24" s="2"/>
    </row>
    <row r="25" spans="1:15" ht="15" x14ac:dyDescent="0.25">
      <c r="A25" s="33" t="s">
        <v>22</v>
      </c>
      <c r="B25" s="34"/>
      <c r="C25" s="6"/>
      <c r="D25" s="6"/>
      <c r="E25" s="6"/>
      <c r="I25" s="27"/>
      <c r="L25" s="2"/>
      <c r="O25" s="2"/>
    </row>
    <row r="26" spans="1:15" ht="15" x14ac:dyDescent="0.25">
      <c r="A26" s="6"/>
      <c r="B26" s="35"/>
      <c r="E26" s="6"/>
      <c r="I26" s="27"/>
      <c r="L26" s="2"/>
      <c r="O26" s="2"/>
    </row>
    <row r="27" spans="1:15" ht="15" x14ac:dyDescent="0.25">
      <c r="A27" s="6" t="s">
        <v>23</v>
      </c>
      <c r="B27" s="32" t="s">
        <v>24</v>
      </c>
      <c r="C27" s="29">
        <v>3698065.9000000004</v>
      </c>
      <c r="D27" s="29"/>
      <c r="E27" s="13">
        <v>3979096.71</v>
      </c>
    </row>
    <row r="28" spans="1:15" ht="15" x14ac:dyDescent="0.25">
      <c r="A28" s="6" t="s">
        <v>25</v>
      </c>
      <c r="B28" s="32" t="s">
        <v>26</v>
      </c>
      <c r="C28" s="13">
        <v>2273451.87</v>
      </c>
      <c r="D28" s="13"/>
      <c r="E28" s="13">
        <v>536177.93999999994</v>
      </c>
    </row>
    <row r="29" spans="1:15" ht="15" x14ac:dyDescent="0.25">
      <c r="A29" s="6" t="s">
        <v>27</v>
      </c>
      <c r="B29" s="32" t="s">
        <v>28</v>
      </c>
      <c r="C29" s="21">
        <v>19990925.609999999</v>
      </c>
      <c r="D29" s="13"/>
      <c r="E29" s="21">
        <v>33979797.289999999</v>
      </c>
    </row>
    <row r="30" spans="1:15" x14ac:dyDescent="0.2">
      <c r="A30" s="1" t="s">
        <v>29</v>
      </c>
      <c r="B30" s="32"/>
      <c r="C30" s="17">
        <f>SUM(C27:C29)</f>
        <v>25962443.379999999</v>
      </c>
      <c r="D30" s="17"/>
      <c r="E30" s="17">
        <f>SUM(E27:E29)</f>
        <v>38495071.939999998</v>
      </c>
    </row>
    <row r="31" spans="1:15" x14ac:dyDescent="0.2">
      <c r="A31" s="1"/>
      <c r="B31" s="1"/>
      <c r="C31" s="17"/>
      <c r="D31" s="17"/>
      <c r="E31" s="17"/>
    </row>
    <row r="32" spans="1:15" x14ac:dyDescent="0.2">
      <c r="A32" s="33" t="s">
        <v>30</v>
      </c>
      <c r="B32" s="1"/>
      <c r="C32" s="17"/>
      <c r="D32" s="17"/>
      <c r="E32" s="17"/>
    </row>
    <row r="33" spans="1:15" ht="15" x14ac:dyDescent="0.25">
      <c r="A33" s="6" t="s">
        <v>31</v>
      </c>
      <c r="B33" s="1"/>
      <c r="C33" s="22">
        <v>0</v>
      </c>
      <c r="D33" s="17"/>
      <c r="E33" s="22">
        <v>0</v>
      </c>
    </row>
    <row r="34" spans="1:15" x14ac:dyDescent="0.2">
      <c r="A34" s="1" t="s">
        <v>32</v>
      </c>
      <c r="B34" s="1"/>
      <c r="C34" s="17">
        <v>0</v>
      </c>
      <c r="D34" s="17"/>
      <c r="E34" s="17">
        <v>0</v>
      </c>
    </row>
    <row r="35" spans="1:15" ht="15" x14ac:dyDescent="0.25">
      <c r="A35" s="6"/>
      <c r="B35" s="6"/>
      <c r="C35" s="18"/>
      <c r="D35" s="18"/>
      <c r="E35" s="18"/>
    </row>
    <row r="36" spans="1:15" ht="15" x14ac:dyDescent="0.25">
      <c r="A36" s="1" t="s">
        <v>33</v>
      </c>
      <c r="B36" s="1"/>
      <c r="C36" s="15"/>
      <c r="D36" s="15"/>
      <c r="E36" s="15"/>
      <c r="K36" s="27"/>
      <c r="L36" s="2"/>
      <c r="O36" s="2"/>
    </row>
    <row r="37" spans="1:15" ht="15" x14ac:dyDescent="0.25">
      <c r="A37" s="6" t="s">
        <v>34</v>
      </c>
      <c r="B37" s="6"/>
      <c r="C37" s="13">
        <v>13696511</v>
      </c>
      <c r="D37" s="13"/>
      <c r="E37" s="79">
        <v>-4027115.92</v>
      </c>
      <c r="K37" s="27"/>
      <c r="L37" s="2"/>
      <c r="O37" s="2"/>
    </row>
    <row r="38" spans="1:15" ht="15" x14ac:dyDescent="0.25">
      <c r="A38" s="6" t="s">
        <v>35</v>
      </c>
      <c r="B38" s="6"/>
      <c r="C38" s="13">
        <v>9450837.6500000004</v>
      </c>
      <c r="D38" s="13"/>
      <c r="E38" s="13">
        <v>9450837.6500000004</v>
      </c>
      <c r="I38" s="23"/>
      <c r="K38" s="27"/>
      <c r="L38" s="2"/>
      <c r="O38" s="2"/>
    </row>
    <row r="39" spans="1:15" ht="15" x14ac:dyDescent="0.25">
      <c r="A39" s="6" t="s">
        <v>36</v>
      </c>
      <c r="B39" s="6"/>
      <c r="C39" s="13">
        <v>216674361.28999999</v>
      </c>
      <c r="D39" s="13"/>
      <c r="E39" s="13">
        <v>175939913.22999999</v>
      </c>
      <c r="G39" s="28"/>
      <c r="H39" s="28"/>
      <c r="I39" s="28"/>
      <c r="K39" s="27"/>
      <c r="L39" s="2"/>
      <c r="O39" s="2"/>
    </row>
    <row r="40" spans="1:15" ht="15" x14ac:dyDescent="0.25">
      <c r="A40" s="6" t="s">
        <v>37</v>
      </c>
      <c r="B40" s="6"/>
      <c r="C40" s="36">
        <f>+'[1]ESTADO DE RESULTADOS'!$C$28</f>
        <v>28500038.660000034</v>
      </c>
      <c r="D40" s="78"/>
      <c r="E40" s="80">
        <v>22355076.829999998</v>
      </c>
      <c r="G40" s="23"/>
      <c r="H40" s="23"/>
      <c r="I40" s="23"/>
      <c r="K40" s="27"/>
      <c r="L40" s="2"/>
      <c r="O40" s="2"/>
    </row>
    <row r="41" spans="1:15" x14ac:dyDescent="0.2">
      <c r="A41" s="1" t="s">
        <v>38</v>
      </c>
      <c r="B41" s="1"/>
      <c r="C41" s="17">
        <f>SUM(C37:C40)</f>
        <v>268321748.60000002</v>
      </c>
      <c r="D41" s="17"/>
      <c r="E41" s="17">
        <f>SUM(E37:E40)</f>
        <v>203718711.78999996</v>
      </c>
      <c r="G41" s="28"/>
      <c r="H41" s="28"/>
      <c r="I41" s="28"/>
      <c r="K41" s="27"/>
      <c r="L41" s="2"/>
      <c r="O41" s="2"/>
    </row>
    <row r="42" spans="1:15" x14ac:dyDescent="0.2">
      <c r="A42" s="1"/>
      <c r="B42" s="1"/>
      <c r="C42" s="17"/>
      <c r="D42" s="17"/>
      <c r="E42" s="17"/>
      <c r="K42" s="27"/>
      <c r="L42" s="2"/>
      <c r="O42" s="2"/>
    </row>
    <row r="43" spans="1:15" ht="15" thickBot="1" x14ac:dyDescent="0.25">
      <c r="A43" s="1" t="s">
        <v>39</v>
      </c>
      <c r="B43" s="1"/>
      <c r="C43" s="20">
        <f>+C30+C41</f>
        <v>294284191.98000002</v>
      </c>
      <c r="D43" s="17"/>
      <c r="E43" s="20">
        <f>+E30+E41</f>
        <v>242213783.72999996</v>
      </c>
      <c r="K43" s="27"/>
      <c r="L43" s="2"/>
      <c r="O43" s="2"/>
    </row>
    <row r="44" spans="1:15" ht="15" thickTop="1" x14ac:dyDescent="0.2">
      <c r="C44" s="7"/>
      <c r="D44" s="7"/>
      <c r="E44" s="7"/>
      <c r="K44" s="27"/>
      <c r="L44" s="2"/>
      <c r="O44" s="2"/>
    </row>
    <row r="45" spans="1:15" x14ac:dyDescent="0.2">
      <c r="A45" s="12"/>
      <c r="B45" s="12"/>
      <c r="C45" s="10"/>
      <c r="D45" s="10"/>
      <c r="E45" s="81"/>
      <c r="I45" s="23"/>
      <c r="K45" s="27"/>
      <c r="L45" s="2"/>
      <c r="O45" s="2"/>
    </row>
    <row r="46" spans="1:15" ht="15" x14ac:dyDescent="0.25">
      <c r="A46" s="30" t="s">
        <v>40</v>
      </c>
      <c r="C46" s="30" t="s">
        <v>40</v>
      </c>
      <c r="D46" s="30"/>
      <c r="E46" s="30" t="s">
        <v>40</v>
      </c>
      <c r="F46" s="1"/>
      <c r="I46" s="23"/>
      <c r="K46" s="27"/>
      <c r="L46" s="2"/>
      <c r="O46" s="2"/>
    </row>
    <row r="47" spans="1:15" ht="15" x14ac:dyDescent="0.25">
      <c r="A47" s="30"/>
      <c r="B47" s="30"/>
      <c r="C47" s="30"/>
      <c r="D47" s="30"/>
      <c r="E47" s="30"/>
      <c r="F47" s="1"/>
      <c r="K47" s="27"/>
      <c r="L47" s="2"/>
      <c r="O47" s="2"/>
    </row>
    <row r="48" spans="1:15" ht="15" x14ac:dyDescent="0.25">
      <c r="A48" s="30"/>
      <c r="B48" s="30"/>
      <c r="C48" s="12"/>
      <c r="D48" s="12"/>
      <c r="E48" s="6"/>
      <c r="I48" s="23"/>
      <c r="K48" s="27"/>
      <c r="L48" s="2"/>
      <c r="O48" s="2"/>
    </row>
    <row r="49" spans="1:10" ht="15" x14ac:dyDescent="0.25">
      <c r="A49" s="8"/>
      <c r="B49" s="8"/>
      <c r="C49" s="6"/>
      <c r="D49" s="6"/>
    </row>
    <row r="50" spans="1:10" x14ac:dyDescent="0.2">
      <c r="A50" s="8"/>
      <c r="B50" s="8"/>
    </row>
    <row r="51" spans="1:10" ht="15" x14ac:dyDescent="0.25">
      <c r="A51" s="31" t="s">
        <v>41</v>
      </c>
      <c r="C51" s="31" t="s">
        <v>42</v>
      </c>
      <c r="D51" s="31"/>
      <c r="E51" s="31" t="s">
        <v>116</v>
      </c>
    </row>
    <row r="52" spans="1:10" ht="15" x14ac:dyDescent="0.25">
      <c r="A52" s="31" t="s">
        <v>43</v>
      </c>
      <c r="C52" s="31" t="s">
        <v>44</v>
      </c>
      <c r="D52" s="31"/>
      <c r="E52" s="31" t="s">
        <v>45</v>
      </c>
      <c r="F52" s="1"/>
    </row>
    <row r="53" spans="1:10" ht="15" x14ac:dyDescent="0.25">
      <c r="A53" s="31"/>
      <c r="B53" s="31"/>
      <c r="C53" s="31"/>
      <c r="D53" s="31"/>
      <c r="E53" s="31"/>
      <c r="F53" s="1"/>
    </row>
    <row r="54" spans="1:10" ht="15" thickBot="1" x14ac:dyDescent="0.25">
      <c r="A54" s="11"/>
      <c r="B54" s="11"/>
      <c r="C54" s="11"/>
      <c r="D54" s="11"/>
      <c r="E54" s="11"/>
      <c r="J54" s="9"/>
    </row>
    <row r="55" spans="1:10" ht="16.5" thickTop="1" x14ac:dyDescent="0.25">
      <c r="A55" s="44"/>
      <c r="B55" s="59"/>
      <c r="C55" s="44"/>
      <c r="D55" s="44"/>
      <c r="E55" s="59"/>
    </row>
  </sheetData>
  <mergeCells count="1">
    <mergeCell ref="A1:E1"/>
  </mergeCells>
  <phoneticPr fontId="0" type="noConversion"/>
  <pageMargins left="0.70866141732283472" right="3.937007874015748E-2" top="0.43307086614173229" bottom="0.51181102362204722" header="0.15748031496062992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79"/>
  <sheetViews>
    <sheetView workbookViewId="0">
      <selection activeCell="F19" sqref="F19"/>
    </sheetView>
  </sheetViews>
  <sheetFormatPr baseColWidth="10" defaultRowHeight="15.75" x14ac:dyDescent="0.25"/>
  <cols>
    <col min="1" max="1" width="57" style="44" customWidth="1"/>
    <col min="2" max="2" width="23.28515625" style="59" customWidth="1"/>
    <col min="3" max="3" width="9.140625" style="44" customWidth="1"/>
    <col min="4" max="4" width="23.28515625" style="59" customWidth="1"/>
    <col min="5" max="5" width="18.85546875" style="44" customWidth="1"/>
    <col min="6" max="7" width="11.42578125" style="44"/>
    <col min="8" max="9" width="11.5703125" style="44" bestFit="1" customWidth="1"/>
    <col min="10" max="10" width="11.42578125" style="44"/>
    <col min="11" max="11" width="11.5703125" style="44" bestFit="1" customWidth="1"/>
    <col min="12" max="16384" width="11.42578125" style="44"/>
  </cols>
  <sheetData>
    <row r="1" spans="1:16" s="39" customFormat="1" ht="66" customHeight="1" x14ac:dyDescent="0.25">
      <c r="A1" s="98" t="s">
        <v>145</v>
      </c>
      <c r="B1" s="99"/>
      <c r="C1" s="99"/>
      <c r="D1" s="99"/>
      <c r="E1" s="99"/>
      <c r="F1" s="37"/>
      <c r="G1" s="38"/>
      <c r="H1" s="38"/>
      <c r="I1" s="38"/>
      <c r="M1" s="40"/>
      <c r="P1" s="41"/>
    </row>
    <row r="2" spans="1:16" x14ac:dyDescent="0.25">
      <c r="A2" s="42"/>
      <c r="B2" s="43"/>
      <c r="C2" s="42"/>
      <c r="D2" s="43"/>
      <c r="E2" s="100"/>
    </row>
    <row r="3" spans="1:16" x14ac:dyDescent="0.25">
      <c r="A3" s="45" t="s">
        <v>1</v>
      </c>
      <c r="B3" s="43"/>
      <c r="C3" s="42"/>
      <c r="D3" s="42"/>
      <c r="E3" s="100"/>
    </row>
    <row r="4" spans="1:16" x14ac:dyDescent="0.25">
      <c r="A4" s="42"/>
      <c r="B4" s="43"/>
      <c r="C4" s="42"/>
      <c r="D4" s="42"/>
      <c r="E4" s="59"/>
    </row>
    <row r="5" spans="1:16" x14ac:dyDescent="0.25">
      <c r="A5" s="94" t="s">
        <v>46</v>
      </c>
      <c r="B5" s="94"/>
      <c r="C5" s="94"/>
      <c r="D5" s="94"/>
      <c r="E5" s="94"/>
    </row>
    <row r="6" spans="1:16" x14ac:dyDescent="0.25">
      <c r="A6" s="96" t="s">
        <v>160</v>
      </c>
      <c r="B6" s="96"/>
      <c r="C6" s="96"/>
      <c r="D6" s="96"/>
      <c r="E6" s="96"/>
    </row>
    <row r="7" spans="1:16" ht="31.5" customHeight="1" x14ac:dyDescent="0.25">
      <c r="A7" s="45" t="s">
        <v>47</v>
      </c>
      <c r="B7" s="46">
        <v>2023</v>
      </c>
      <c r="C7" s="46"/>
      <c r="D7" s="46"/>
      <c r="E7" s="82">
        <v>2022</v>
      </c>
    </row>
    <row r="8" spans="1:16" x14ac:dyDescent="0.25">
      <c r="A8" s="42" t="s">
        <v>48</v>
      </c>
      <c r="B8" s="43">
        <v>50000</v>
      </c>
      <c r="C8" s="43"/>
      <c r="D8" s="43"/>
      <c r="E8" s="59">
        <v>50000</v>
      </c>
    </row>
    <row r="9" spans="1:16" x14ac:dyDescent="0.25">
      <c r="A9" s="42" t="s">
        <v>49</v>
      </c>
      <c r="B9" s="43">
        <v>13743593.539999999</v>
      </c>
      <c r="C9" s="43"/>
      <c r="D9" s="43"/>
      <c r="E9" s="59">
        <v>4671984.59</v>
      </c>
    </row>
    <row r="10" spans="1:16" x14ac:dyDescent="0.25">
      <c r="A10" s="42" t="s">
        <v>50</v>
      </c>
      <c r="B10" s="43">
        <v>3549479.18</v>
      </c>
      <c r="C10" s="43"/>
      <c r="D10" s="43"/>
      <c r="E10" s="59">
        <v>1683708.25</v>
      </c>
    </row>
    <row r="11" spans="1:16" x14ac:dyDescent="0.25">
      <c r="A11" s="42" t="s">
        <v>51</v>
      </c>
      <c r="B11" s="43">
        <v>21574.99</v>
      </c>
      <c r="C11" s="43"/>
      <c r="D11" s="43"/>
      <c r="E11" s="59">
        <v>164231.53</v>
      </c>
    </row>
    <row r="12" spans="1:16" x14ac:dyDescent="0.25">
      <c r="A12" s="42" t="s">
        <v>52</v>
      </c>
      <c r="B12" s="47">
        <v>964621</v>
      </c>
      <c r="C12" s="43"/>
      <c r="D12" s="43"/>
      <c r="E12" s="83">
        <v>947801</v>
      </c>
    </row>
    <row r="13" spans="1:16" ht="16.5" thickBot="1" x14ac:dyDescent="0.3">
      <c r="A13" s="42" t="s">
        <v>53</v>
      </c>
      <c r="B13" s="72">
        <f>SUM(B8:B12)</f>
        <v>18329268.709999997</v>
      </c>
      <c r="C13" s="48"/>
      <c r="D13" s="48"/>
      <c r="E13" s="84">
        <f>SUM(E8:E12)</f>
        <v>7517725.3700000001</v>
      </c>
    </row>
    <row r="14" spans="1:16" ht="16.5" thickTop="1" x14ac:dyDescent="0.25">
      <c r="A14" s="42"/>
      <c r="B14" s="43"/>
      <c r="C14" s="42"/>
      <c r="D14" s="42"/>
      <c r="E14" s="59"/>
    </row>
    <row r="15" spans="1:16" x14ac:dyDescent="0.25">
      <c r="A15" s="42"/>
      <c r="B15" s="43"/>
      <c r="C15" s="42"/>
      <c r="D15" s="42"/>
      <c r="E15" s="59"/>
    </row>
    <row r="16" spans="1:16" x14ac:dyDescent="0.25">
      <c r="A16" s="45" t="s">
        <v>54</v>
      </c>
      <c r="B16" s="43"/>
      <c r="C16" s="42"/>
      <c r="D16" s="42"/>
      <c r="E16" s="59"/>
    </row>
    <row r="17" spans="1:6" x14ac:dyDescent="0.25">
      <c r="A17" s="96" t="s">
        <v>146</v>
      </c>
      <c r="B17" s="96"/>
      <c r="C17" s="96"/>
      <c r="D17" s="96"/>
      <c r="E17" s="96"/>
    </row>
    <row r="18" spans="1:6" ht="38.25" customHeight="1" x14ac:dyDescent="0.25">
      <c r="A18" s="42"/>
      <c r="B18" s="43"/>
      <c r="C18" s="42"/>
      <c r="D18" s="42"/>
      <c r="E18" s="59"/>
      <c r="F18" s="49"/>
    </row>
    <row r="19" spans="1:6" x14ac:dyDescent="0.25">
      <c r="A19" s="45" t="s">
        <v>47</v>
      </c>
      <c r="B19" s="70">
        <v>2023</v>
      </c>
      <c r="C19" s="55"/>
      <c r="D19" s="55"/>
      <c r="E19" s="85">
        <v>2022</v>
      </c>
    </row>
    <row r="20" spans="1:6" x14ac:dyDescent="0.25">
      <c r="A20" s="42" t="s">
        <v>55</v>
      </c>
      <c r="B20" s="50" t="s">
        <v>162</v>
      </c>
      <c r="C20" s="51"/>
      <c r="D20" s="51"/>
      <c r="E20" s="86" t="s">
        <v>158</v>
      </c>
    </row>
    <row r="21" spans="1:6" ht="16.5" thickBot="1" x14ac:dyDescent="0.3">
      <c r="A21" s="42"/>
      <c r="B21" s="75" t="s">
        <v>163</v>
      </c>
      <c r="C21" s="53"/>
      <c r="D21" s="53"/>
      <c r="E21" s="87" t="s">
        <v>159</v>
      </c>
      <c r="F21" s="52"/>
    </row>
    <row r="22" spans="1:6" ht="16.5" thickTop="1" x14ac:dyDescent="0.25">
      <c r="A22" s="42"/>
      <c r="B22" s="54"/>
      <c r="C22" s="51"/>
      <c r="D22" s="51"/>
      <c r="E22" s="88"/>
      <c r="F22" s="52"/>
    </row>
    <row r="23" spans="1:6" x14ac:dyDescent="0.25">
      <c r="A23" s="96" t="s">
        <v>174</v>
      </c>
      <c r="B23" s="96"/>
      <c r="C23" s="96"/>
      <c r="D23" s="96"/>
      <c r="E23" s="96"/>
      <c r="F23" s="52"/>
    </row>
    <row r="24" spans="1:6" ht="31.5" customHeight="1" x14ac:dyDescent="0.25">
      <c r="A24" s="96"/>
      <c r="B24" s="96"/>
      <c r="C24" s="96"/>
      <c r="D24" s="96"/>
      <c r="E24" s="96"/>
    </row>
    <row r="25" spans="1:6" x14ac:dyDescent="0.25">
      <c r="A25" s="45" t="s">
        <v>56</v>
      </c>
      <c r="B25" s="43"/>
      <c r="C25" s="42"/>
      <c r="D25" s="42"/>
      <c r="E25" s="59"/>
    </row>
    <row r="26" spans="1:6" x14ac:dyDescent="0.25">
      <c r="A26" s="95" t="s">
        <v>147</v>
      </c>
      <c r="B26" s="95"/>
      <c r="C26" s="95"/>
      <c r="D26" s="95"/>
      <c r="E26" s="95"/>
    </row>
    <row r="27" spans="1:6" x14ac:dyDescent="0.25">
      <c r="A27" s="42"/>
      <c r="B27" s="43"/>
      <c r="C27" s="42"/>
      <c r="D27" s="42"/>
      <c r="E27" s="59"/>
    </row>
    <row r="28" spans="1:6" x14ac:dyDescent="0.25">
      <c r="A28" s="45" t="s">
        <v>47</v>
      </c>
      <c r="B28" s="70">
        <v>2023</v>
      </c>
      <c r="C28" s="55"/>
      <c r="D28" s="55"/>
      <c r="E28" s="85">
        <v>2022</v>
      </c>
    </row>
    <row r="29" spans="1:6" x14ac:dyDescent="0.25">
      <c r="A29" s="42" t="s">
        <v>57</v>
      </c>
      <c r="B29" s="56">
        <v>108830097.2</v>
      </c>
      <c r="C29" s="57"/>
      <c r="D29" s="57"/>
      <c r="E29" s="62">
        <v>68411263.629999995</v>
      </c>
    </row>
    <row r="30" spans="1:6" ht="16.5" thickBot="1" x14ac:dyDescent="0.3">
      <c r="A30" s="42" t="s">
        <v>58</v>
      </c>
      <c r="B30" s="73">
        <f>+B29</f>
        <v>108830097.2</v>
      </c>
      <c r="C30" s="57"/>
      <c r="D30" s="57"/>
      <c r="E30" s="74">
        <f>+E29</f>
        <v>68411263.629999995</v>
      </c>
    </row>
    <row r="31" spans="1:6" ht="16.5" thickTop="1" x14ac:dyDescent="0.25">
      <c r="A31" s="42"/>
      <c r="B31" s="43"/>
      <c r="C31" s="42"/>
      <c r="D31" s="42"/>
      <c r="E31" s="59"/>
    </row>
    <row r="32" spans="1:6" x14ac:dyDescent="0.25">
      <c r="A32" s="94" t="s">
        <v>59</v>
      </c>
      <c r="B32" s="94"/>
      <c r="C32" s="94"/>
      <c r="D32" s="94"/>
      <c r="E32" s="94"/>
    </row>
    <row r="33" spans="1:8" ht="15.75" customHeight="1" x14ac:dyDescent="0.25">
      <c r="A33" s="96" t="s">
        <v>148</v>
      </c>
      <c r="B33" s="96"/>
      <c r="C33" s="96"/>
      <c r="D33" s="96"/>
      <c r="E33" s="96"/>
    </row>
    <row r="34" spans="1:8" ht="34.5" customHeight="1" x14ac:dyDescent="0.25">
      <c r="A34" s="42"/>
      <c r="B34" s="43"/>
      <c r="C34" s="42"/>
      <c r="D34" s="42"/>
      <c r="E34" s="59"/>
    </row>
    <row r="35" spans="1:8" x14ac:dyDescent="0.25">
      <c r="A35" s="45" t="s">
        <v>128</v>
      </c>
      <c r="B35" s="43"/>
      <c r="C35" s="42"/>
      <c r="D35" s="42"/>
      <c r="E35" s="59"/>
    </row>
    <row r="36" spans="1:8" x14ac:dyDescent="0.25">
      <c r="A36" s="96" t="s">
        <v>175</v>
      </c>
      <c r="B36" s="96"/>
      <c r="C36" s="96"/>
      <c r="D36" s="96"/>
      <c r="E36" s="96"/>
    </row>
    <row r="37" spans="1:8" ht="30.75" customHeight="1" x14ac:dyDescent="0.25">
      <c r="A37" s="96" t="s">
        <v>129</v>
      </c>
      <c r="B37" s="96"/>
      <c r="C37" s="96"/>
      <c r="D37" s="96"/>
      <c r="E37" s="96"/>
    </row>
    <row r="38" spans="1:8" x14ac:dyDescent="0.25">
      <c r="A38" s="45" t="s">
        <v>47</v>
      </c>
      <c r="B38" s="70">
        <v>2023</v>
      </c>
      <c r="C38" s="55"/>
      <c r="D38" s="55"/>
      <c r="E38" s="85">
        <v>2022</v>
      </c>
    </row>
    <row r="39" spans="1:8" x14ac:dyDescent="0.25">
      <c r="A39" s="42" t="s">
        <v>127</v>
      </c>
      <c r="B39" s="43">
        <v>1113.6199999999999</v>
      </c>
      <c r="C39" s="60"/>
      <c r="D39" s="60"/>
      <c r="E39" s="43">
        <v>0</v>
      </c>
      <c r="F39"/>
      <c r="G39" s="76"/>
      <c r="H39" s="76"/>
    </row>
    <row r="40" spans="1:8" x14ac:dyDescent="0.25">
      <c r="A40" s="42" t="s">
        <v>164</v>
      </c>
      <c r="B40" s="43">
        <v>1627.77</v>
      </c>
      <c r="C40" s="60"/>
      <c r="D40" s="60"/>
      <c r="E40" s="43"/>
      <c r="F40"/>
      <c r="G40"/>
      <c r="H40"/>
    </row>
    <row r="41" spans="1:8" ht="16.5" thickBot="1" x14ac:dyDescent="0.3">
      <c r="A41" s="58"/>
      <c r="B41" s="73">
        <f>SUM(B39:B40)</f>
        <v>2741.39</v>
      </c>
      <c r="C41" s="60"/>
      <c r="D41" s="60"/>
      <c r="E41" s="73">
        <f>SUM(E39:E39)</f>
        <v>0</v>
      </c>
      <c r="F41"/>
      <c r="G41"/>
      <c r="H41"/>
    </row>
    <row r="42" spans="1:8" ht="16.5" thickTop="1" x14ac:dyDescent="0.25">
      <c r="A42" s="58"/>
      <c r="B42" s="60"/>
      <c r="C42" s="60"/>
      <c r="D42" s="60"/>
      <c r="E42" s="60"/>
      <c r="F42"/>
      <c r="G42"/>
      <c r="H42"/>
    </row>
    <row r="43" spans="1:8" x14ac:dyDescent="0.25">
      <c r="A43" s="94" t="s">
        <v>130</v>
      </c>
      <c r="B43" s="94"/>
      <c r="C43" s="94"/>
      <c r="D43" s="94"/>
      <c r="E43" s="94"/>
      <c r="F43"/>
      <c r="G43"/>
      <c r="H43"/>
    </row>
    <row r="44" spans="1:8" x14ac:dyDescent="0.25">
      <c r="A44" s="42" t="s">
        <v>177</v>
      </c>
      <c r="B44" s="42"/>
      <c r="C44" s="42"/>
      <c r="D44" s="42"/>
      <c r="E44" s="42"/>
      <c r="F44"/>
      <c r="G44"/>
      <c r="H44"/>
    </row>
    <row r="45" spans="1:8" x14ac:dyDescent="0.25">
      <c r="A45" s="42" t="s">
        <v>176</v>
      </c>
      <c r="B45" s="42"/>
      <c r="C45" s="42"/>
      <c r="D45" s="42"/>
      <c r="E45" s="42"/>
      <c r="F45"/>
      <c r="G45"/>
      <c r="H45"/>
    </row>
    <row r="46" spans="1:8" x14ac:dyDescent="0.25">
      <c r="A46" s="76" t="s">
        <v>47</v>
      </c>
      <c r="B46" s="46">
        <v>2023</v>
      </c>
      <c r="C46" s="55"/>
      <c r="D46" s="55"/>
      <c r="E46" s="82">
        <v>2022</v>
      </c>
      <c r="F46"/>
      <c r="G46"/>
      <c r="H46"/>
    </row>
    <row r="47" spans="1:8" x14ac:dyDescent="0.25">
      <c r="A47" s="42" t="s">
        <v>165</v>
      </c>
      <c r="B47" s="43">
        <v>2995</v>
      </c>
      <c r="C47" s="55"/>
      <c r="D47" s="55"/>
      <c r="E47" s="43">
        <v>0</v>
      </c>
    </row>
    <row r="48" spans="1:8" x14ac:dyDescent="0.25">
      <c r="A48" s="42" t="s">
        <v>166</v>
      </c>
      <c r="B48" s="43">
        <v>5661.32</v>
      </c>
      <c r="C48" s="55"/>
      <c r="D48" s="55"/>
      <c r="E48" s="43">
        <v>0</v>
      </c>
    </row>
    <row r="49" spans="1:9" x14ac:dyDescent="0.25">
      <c r="A49" s="42" t="s">
        <v>167</v>
      </c>
      <c r="B49" s="43">
        <v>5661.32</v>
      </c>
      <c r="C49" s="55"/>
      <c r="D49" s="55"/>
      <c r="E49" s="43">
        <v>0</v>
      </c>
    </row>
    <row r="50" spans="1:9" x14ac:dyDescent="0.25">
      <c r="A50" s="42" t="s">
        <v>168</v>
      </c>
      <c r="B50" s="43">
        <v>4506.8</v>
      </c>
      <c r="C50" s="55"/>
      <c r="D50" s="55"/>
      <c r="E50" s="43">
        <v>0</v>
      </c>
    </row>
    <row r="51" spans="1:9" x14ac:dyDescent="0.25">
      <c r="A51" s="42" t="s">
        <v>169</v>
      </c>
      <c r="B51" s="43">
        <v>821.15</v>
      </c>
      <c r="C51" s="55"/>
      <c r="D51" s="55"/>
      <c r="E51" s="43">
        <v>0</v>
      </c>
    </row>
    <row r="52" spans="1:9" x14ac:dyDescent="0.25">
      <c r="A52" s="42" t="s">
        <v>167</v>
      </c>
      <c r="B52" s="43">
        <v>838.66</v>
      </c>
      <c r="C52" s="55"/>
      <c r="D52" s="55"/>
      <c r="E52" s="43">
        <v>0</v>
      </c>
    </row>
    <row r="53" spans="1:9" x14ac:dyDescent="0.25">
      <c r="A53" s="42" t="s">
        <v>170</v>
      </c>
      <c r="B53" s="43">
        <v>53171.38</v>
      </c>
      <c r="C53" s="55"/>
      <c r="D53" s="55"/>
      <c r="E53" s="43">
        <v>0</v>
      </c>
    </row>
    <row r="54" spans="1:9" x14ac:dyDescent="0.25">
      <c r="A54" s="42" t="s">
        <v>171</v>
      </c>
      <c r="B54" s="43">
        <v>405214.96</v>
      </c>
      <c r="C54" s="55"/>
      <c r="D54" s="55"/>
      <c r="E54" s="43">
        <v>0</v>
      </c>
    </row>
    <row r="55" spans="1:9" x14ac:dyDescent="0.25">
      <c r="A55" s="42" t="s">
        <v>172</v>
      </c>
      <c r="B55" s="43">
        <v>197369.43</v>
      </c>
      <c r="C55" s="55"/>
      <c r="D55" s="55"/>
      <c r="E55" s="43">
        <v>0</v>
      </c>
      <c r="F55"/>
      <c r="G55"/>
      <c r="H55"/>
      <c r="I55"/>
    </row>
    <row r="56" spans="1:9" x14ac:dyDescent="0.25">
      <c r="A56" s="42" t="s">
        <v>131</v>
      </c>
      <c r="B56" s="43">
        <v>984361.5</v>
      </c>
      <c r="C56" s="55"/>
      <c r="D56" s="55"/>
      <c r="E56" s="43">
        <v>0</v>
      </c>
    </row>
    <row r="57" spans="1:9" x14ac:dyDescent="0.25">
      <c r="A57" s="42" t="s">
        <v>132</v>
      </c>
      <c r="B57" s="43">
        <v>531455.6</v>
      </c>
      <c r="C57" s="55"/>
      <c r="D57" s="55"/>
      <c r="E57" s="43">
        <v>0</v>
      </c>
    </row>
    <row r="58" spans="1:9" x14ac:dyDescent="0.25">
      <c r="A58" s="42" t="s">
        <v>133</v>
      </c>
      <c r="B58" s="43">
        <v>418474.23999999999</v>
      </c>
      <c r="C58" s="55"/>
      <c r="D58" s="55"/>
      <c r="E58" s="43">
        <v>0</v>
      </c>
    </row>
    <row r="59" spans="1:9" x14ac:dyDescent="0.25">
      <c r="A59" s="42" t="s">
        <v>134</v>
      </c>
      <c r="B59" s="43">
        <v>71712.03</v>
      </c>
      <c r="C59" s="55"/>
      <c r="D59" s="55"/>
      <c r="E59" s="43">
        <v>0</v>
      </c>
      <c r="I59" s="44" t="s">
        <v>61</v>
      </c>
    </row>
    <row r="60" spans="1:9" x14ac:dyDescent="0.25">
      <c r="A60" s="42" t="s">
        <v>135</v>
      </c>
      <c r="B60" s="43">
        <v>276208.23</v>
      </c>
      <c r="C60" s="55"/>
      <c r="D60" s="55"/>
      <c r="E60" s="43">
        <v>0</v>
      </c>
    </row>
    <row r="61" spans="1:9" x14ac:dyDescent="0.25">
      <c r="A61" s="42" t="s">
        <v>136</v>
      </c>
      <c r="B61" s="43">
        <v>199543.86</v>
      </c>
      <c r="C61" s="55"/>
      <c r="D61" s="55"/>
      <c r="E61" s="43">
        <v>0</v>
      </c>
    </row>
    <row r="62" spans="1:9" x14ac:dyDescent="0.25">
      <c r="A62" s="42" t="s">
        <v>137</v>
      </c>
      <c r="B62" s="43">
        <v>47038.81</v>
      </c>
      <c r="C62" s="55"/>
      <c r="D62" s="55"/>
      <c r="E62" s="43">
        <v>0</v>
      </c>
    </row>
    <row r="63" spans="1:9" x14ac:dyDescent="0.25">
      <c r="A63" s="42" t="s">
        <v>138</v>
      </c>
      <c r="B63" s="43">
        <v>204982.51</v>
      </c>
      <c r="C63" s="55"/>
      <c r="D63" s="55"/>
      <c r="E63" s="43">
        <v>0</v>
      </c>
    </row>
    <row r="64" spans="1:9" x14ac:dyDescent="0.25">
      <c r="A64" s="42" t="s">
        <v>139</v>
      </c>
      <c r="B64" s="43">
        <v>756.23</v>
      </c>
      <c r="C64" s="55"/>
      <c r="D64" s="55"/>
      <c r="E64" s="43">
        <v>0</v>
      </c>
    </row>
    <row r="65" spans="1:5" x14ac:dyDescent="0.25">
      <c r="A65" s="42" t="s">
        <v>140</v>
      </c>
      <c r="B65" s="43">
        <v>756.23</v>
      </c>
      <c r="C65" s="55"/>
      <c r="D65" s="55"/>
      <c r="E65" s="43">
        <v>0</v>
      </c>
    </row>
    <row r="66" spans="1:5" x14ac:dyDescent="0.25">
      <c r="A66" s="42" t="s">
        <v>141</v>
      </c>
      <c r="B66" s="43">
        <v>1512.45</v>
      </c>
      <c r="C66" s="55"/>
      <c r="D66" s="55"/>
      <c r="E66" s="43">
        <v>0</v>
      </c>
    </row>
    <row r="67" spans="1:5" x14ac:dyDescent="0.25">
      <c r="A67" s="42" t="s">
        <v>142</v>
      </c>
      <c r="B67" s="43">
        <v>1041.23</v>
      </c>
      <c r="C67" s="55"/>
      <c r="D67" s="55"/>
      <c r="E67" s="43">
        <v>0</v>
      </c>
    </row>
    <row r="68" spans="1:5" x14ac:dyDescent="0.25">
      <c r="A68" s="42" t="s">
        <v>143</v>
      </c>
      <c r="B68" s="43">
        <v>3667.4</v>
      </c>
      <c r="C68" s="55"/>
      <c r="D68" s="55"/>
      <c r="E68" s="43">
        <v>0</v>
      </c>
    </row>
    <row r="69" spans="1:5" x14ac:dyDescent="0.25">
      <c r="A69" s="42" t="s">
        <v>173</v>
      </c>
      <c r="B69" s="43">
        <v>0</v>
      </c>
      <c r="C69" s="55"/>
      <c r="D69" s="55"/>
      <c r="E69" s="43">
        <v>1304106.4099999999</v>
      </c>
    </row>
    <row r="70" spans="1:5" ht="16.5" thickBot="1" x14ac:dyDescent="0.3">
      <c r="A70" s="77" t="s">
        <v>120</v>
      </c>
      <c r="B70" s="74">
        <f>SUM(B47:B69)</f>
        <v>3417750.34</v>
      </c>
      <c r="C70" s="55"/>
      <c r="D70" s="55"/>
      <c r="E70" s="74">
        <f ca="1">SUM(E47:E70)</f>
        <v>1304106.4099999999</v>
      </c>
    </row>
    <row r="71" spans="1:5" ht="16.5" thickTop="1" x14ac:dyDescent="0.25">
      <c r="A71" s="42"/>
      <c r="B71" s="48"/>
      <c r="C71" s="42"/>
      <c r="D71" s="42"/>
      <c r="E71" s="2"/>
    </row>
    <row r="72" spans="1:5" x14ac:dyDescent="0.25">
      <c r="A72" s="45" t="s">
        <v>119</v>
      </c>
      <c r="B72" s="43"/>
      <c r="C72" s="42"/>
      <c r="D72" s="42"/>
      <c r="E72" s="59"/>
    </row>
    <row r="73" spans="1:5" x14ac:dyDescent="0.25">
      <c r="A73" s="97" t="s">
        <v>161</v>
      </c>
      <c r="B73" s="97"/>
      <c r="C73" s="97"/>
      <c r="D73" s="97"/>
      <c r="E73" s="97"/>
    </row>
    <row r="74" spans="1:5" x14ac:dyDescent="0.25">
      <c r="A74" s="97"/>
      <c r="B74" s="97"/>
      <c r="C74" s="97"/>
      <c r="D74" s="97"/>
      <c r="E74" s="97"/>
    </row>
    <row r="75" spans="1:5" x14ac:dyDescent="0.25">
      <c r="A75" s="45" t="s">
        <v>47</v>
      </c>
      <c r="B75" s="46">
        <v>2023</v>
      </c>
      <c r="C75" s="46"/>
      <c r="D75" s="46"/>
      <c r="E75" s="82">
        <v>2022</v>
      </c>
    </row>
    <row r="76" spans="1:5" x14ac:dyDescent="0.25">
      <c r="A76" s="42" t="s">
        <v>117</v>
      </c>
      <c r="B76" s="71">
        <v>6769987.2199999997</v>
      </c>
      <c r="C76" s="55"/>
      <c r="D76" s="55"/>
      <c r="E76" s="62">
        <v>0</v>
      </c>
    </row>
    <row r="77" spans="1:5" ht="16.5" thickBot="1" x14ac:dyDescent="0.3">
      <c r="A77" s="42" t="s">
        <v>118</v>
      </c>
      <c r="B77" s="72">
        <f>SUM(B76:B76)</f>
        <v>6769987.2199999997</v>
      </c>
      <c r="C77" s="42"/>
      <c r="D77" s="42"/>
      <c r="E77" s="74">
        <f>SUM(E76:E76)</f>
        <v>0</v>
      </c>
    </row>
    <row r="78" spans="1:5" ht="16.5" thickTop="1" x14ac:dyDescent="0.25">
      <c r="A78" s="42"/>
      <c r="B78" s="48"/>
      <c r="C78" s="42"/>
      <c r="D78" s="42"/>
      <c r="E78" s="63"/>
    </row>
    <row r="79" spans="1:5" x14ac:dyDescent="0.25">
      <c r="A79" s="42"/>
      <c r="B79" s="48"/>
      <c r="C79" s="64"/>
      <c r="D79" s="64"/>
      <c r="E79" s="65"/>
    </row>
    <row r="80" spans="1:5" x14ac:dyDescent="0.25">
      <c r="A80" s="94" t="s">
        <v>60</v>
      </c>
      <c r="B80" s="94"/>
      <c r="C80" s="94"/>
      <c r="D80" s="94"/>
      <c r="E80" s="94"/>
    </row>
    <row r="81" spans="1:10" x14ac:dyDescent="0.25">
      <c r="A81" s="95" t="s">
        <v>149</v>
      </c>
      <c r="B81" s="95"/>
      <c r="C81" s="95"/>
      <c r="D81" s="95"/>
      <c r="E81" s="95"/>
    </row>
    <row r="82" spans="1:10" x14ac:dyDescent="0.25">
      <c r="A82" s="42"/>
      <c r="B82" s="43"/>
      <c r="C82" s="42"/>
      <c r="D82" s="42"/>
      <c r="E82" s="59"/>
    </row>
    <row r="83" spans="1:10" x14ac:dyDescent="0.25">
      <c r="A83" s="42" t="s">
        <v>47</v>
      </c>
      <c r="B83" s="46">
        <v>2023</v>
      </c>
      <c r="C83" s="46"/>
      <c r="D83" s="46"/>
      <c r="E83" s="82">
        <v>2022</v>
      </c>
    </row>
    <row r="84" spans="1:10" x14ac:dyDescent="0.25">
      <c r="A84" s="42" t="s">
        <v>62</v>
      </c>
      <c r="B84" s="54">
        <v>494356.56</v>
      </c>
      <c r="C84" s="57"/>
      <c r="D84" s="57"/>
      <c r="E84" s="88">
        <v>374607.69</v>
      </c>
    </row>
    <row r="85" spans="1:10" x14ac:dyDescent="0.25">
      <c r="A85" s="42" t="s">
        <v>63</v>
      </c>
      <c r="B85" s="56">
        <v>278217.5</v>
      </c>
      <c r="C85" s="57"/>
      <c r="D85" s="57"/>
      <c r="E85" s="62">
        <v>393819.93</v>
      </c>
    </row>
    <row r="86" spans="1:10" ht="16.5" thickBot="1" x14ac:dyDescent="0.3">
      <c r="A86" s="42" t="s">
        <v>64</v>
      </c>
      <c r="B86" s="73">
        <f>SUM(B84:B85)</f>
        <v>772574.06</v>
      </c>
      <c r="C86" s="66"/>
      <c r="D86" s="66"/>
      <c r="E86" s="74">
        <f>SUM(E84:E85)</f>
        <v>768427.62</v>
      </c>
    </row>
    <row r="87" spans="1:10" ht="16.5" thickTop="1" x14ac:dyDescent="0.25">
      <c r="A87" s="42" t="s">
        <v>65</v>
      </c>
      <c r="B87" s="43"/>
      <c r="C87" s="42"/>
      <c r="D87" s="42"/>
      <c r="E87" s="59"/>
    </row>
    <row r="88" spans="1:10" x14ac:dyDescent="0.25">
      <c r="A88" s="94" t="s">
        <v>66</v>
      </c>
      <c r="B88" s="94"/>
      <c r="C88" s="94"/>
      <c r="D88" s="94"/>
      <c r="E88" s="94"/>
    </row>
    <row r="89" spans="1:10" x14ac:dyDescent="0.25">
      <c r="A89" s="95" t="s">
        <v>150</v>
      </c>
      <c r="B89" s="95"/>
      <c r="C89" s="95"/>
      <c r="D89" s="95"/>
      <c r="E89" s="95"/>
    </row>
    <row r="90" spans="1:10" x14ac:dyDescent="0.25">
      <c r="A90" s="45" t="s">
        <v>47</v>
      </c>
      <c r="B90" s="46">
        <v>2023</v>
      </c>
      <c r="C90" s="46"/>
      <c r="D90" s="46"/>
      <c r="E90" s="82">
        <v>2022</v>
      </c>
    </row>
    <row r="91" spans="1:10" x14ac:dyDescent="0.25">
      <c r="A91" s="42" t="s">
        <v>67</v>
      </c>
      <c r="B91" s="54">
        <v>934078.61</v>
      </c>
      <c r="C91" s="43"/>
      <c r="D91" s="43"/>
      <c r="E91" s="88">
        <v>2165390.2400000002</v>
      </c>
    </row>
    <row r="92" spans="1:10" x14ac:dyDescent="0.25">
      <c r="A92" s="42" t="s">
        <v>121</v>
      </c>
      <c r="B92" s="56">
        <v>835023.75</v>
      </c>
      <c r="C92" s="43"/>
      <c r="D92" s="43"/>
      <c r="E92" s="62">
        <v>328218.75</v>
      </c>
    </row>
    <row r="93" spans="1:10" ht="16.5" thickBot="1" x14ac:dyDescent="0.3">
      <c r="A93" s="42" t="s">
        <v>68</v>
      </c>
      <c r="B93" s="72">
        <f>SUM(B91:B92)</f>
        <v>1769102.3599999999</v>
      </c>
      <c r="C93" s="48"/>
      <c r="D93" s="48"/>
      <c r="E93" s="84">
        <f>SUM(E91:E92)</f>
        <v>2493608.9900000002</v>
      </c>
    </row>
    <row r="94" spans="1:10" ht="16.5" thickTop="1" x14ac:dyDescent="0.25">
      <c r="A94" s="42"/>
      <c r="B94" s="43"/>
      <c r="C94" s="42"/>
      <c r="D94" s="42"/>
      <c r="E94" s="59"/>
      <c r="J94" s="44" t="s">
        <v>86</v>
      </c>
    </row>
    <row r="95" spans="1:10" x14ac:dyDescent="0.25">
      <c r="A95" s="94" t="s">
        <v>69</v>
      </c>
      <c r="B95" s="94"/>
      <c r="C95" s="94"/>
      <c r="D95" s="94"/>
      <c r="E95" s="94"/>
    </row>
    <row r="96" spans="1:10" x14ac:dyDescent="0.25">
      <c r="A96" s="42" t="s">
        <v>151</v>
      </c>
      <c r="B96" s="43"/>
      <c r="C96" s="42"/>
      <c r="D96" s="42"/>
      <c r="E96" s="59"/>
    </row>
    <row r="97" spans="1:5" x14ac:dyDescent="0.25">
      <c r="A97" s="42"/>
      <c r="B97" s="43"/>
      <c r="C97" s="42"/>
      <c r="D97" s="42"/>
      <c r="E97" s="59"/>
    </row>
    <row r="98" spans="1:5" x14ac:dyDescent="0.25">
      <c r="A98" s="45" t="s">
        <v>47</v>
      </c>
      <c r="B98" s="46">
        <v>2023</v>
      </c>
      <c r="C98" s="46"/>
      <c r="D98" s="46"/>
      <c r="E98" s="82">
        <v>2022</v>
      </c>
    </row>
    <row r="99" spans="1:5" x14ac:dyDescent="0.25">
      <c r="A99" s="42" t="s">
        <v>70</v>
      </c>
      <c r="B99" s="43">
        <v>35297293.880000003</v>
      </c>
      <c r="C99" s="43"/>
      <c r="D99" s="43"/>
      <c r="E99" s="59">
        <v>35297293.880000003</v>
      </c>
    </row>
    <row r="100" spans="1:5" x14ac:dyDescent="0.25">
      <c r="A100" s="42" t="s">
        <v>71</v>
      </c>
      <c r="B100" s="43">
        <v>87017827.489999995</v>
      </c>
      <c r="C100" s="43"/>
      <c r="D100" s="43"/>
      <c r="E100" s="59">
        <v>87017827.489999995</v>
      </c>
    </row>
    <row r="101" spans="1:5" x14ac:dyDescent="0.25">
      <c r="A101" s="42" t="s">
        <v>72</v>
      </c>
      <c r="B101" s="43">
        <v>20600109.210000001</v>
      </c>
      <c r="C101" s="43"/>
      <c r="D101" s="43"/>
      <c r="E101" s="59">
        <v>20340182.829999998</v>
      </c>
    </row>
    <row r="102" spans="1:5" x14ac:dyDescent="0.25">
      <c r="A102" s="42" t="s">
        <v>73</v>
      </c>
      <c r="B102" s="43">
        <v>7764883.5</v>
      </c>
      <c r="C102" s="43"/>
      <c r="D102" s="43"/>
      <c r="E102" s="59">
        <v>7764883.5</v>
      </c>
    </row>
    <row r="103" spans="1:5" x14ac:dyDescent="0.25">
      <c r="A103" s="42" t="s">
        <v>74</v>
      </c>
      <c r="B103" s="43">
        <v>13087709.470000001</v>
      </c>
      <c r="C103" s="43"/>
      <c r="D103" s="43"/>
      <c r="E103" s="59">
        <v>12741241.890000001</v>
      </c>
    </row>
    <row r="104" spans="1:5" x14ac:dyDescent="0.25">
      <c r="A104" s="42" t="s">
        <v>75</v>
      </c>
      <c r="B104" s="43">
        <v>388571.36</v>
      </c>
      <c r="C104" s="43"/>
      <c r="D104" s="43"/>
      <c r="E104" s="59">
        <v>388571.36</v>
      </c>
    </row>
    <row r="105" spans="1:5" x14ac:dyDescent="0.25">
      <c r="A105" s="42" t="s">
        <v>76</v>
      </c>
      <c r="B105" s="43">
        <v>4182679.03</v>
      </c>
      <c r="C105" s="43"/>
      <c r="D105" s="43"/>
      <c r="E105" s="59">
        <v>4182679.03</v>
      </c>
    </row>
    <row r="106" spans="1:5" x14ac:dyDescent="0.25">
      <c r="A106" s="42" t="s">
        <v>77</v>
      </c>
      <c r="B106" s="43">
        <v>5417358.46</v>
      </c>
      <c r="C106" s="43"/>
      <c r="D106" s="43"/>
      <c r="E106" s="59">
        <v>3832335.48</v>
      </c>
    </row>
    <row r="107" spans="1:5" x14ac:dyDescent="0.25">
      <c r="A107" s="42" t="s">
        <v>78</v>
      </c>
      <c r="B107" s="43">
        <v>203726.58</v>
      </c>
      <c r="C107" s="43"/>
      <c r="D107" s="43"/>
      <c r="E107" s="59">
        <v>203726.58</v>
      </c>
    </row>
    <row r="108" spans="1:5" x14ac:dyDescent="0.25">
      <c r="A108" s="42" t="s">
        <v>79</v>
      </c>
      <c r="B108" s="43">
        <v>613603.94999999995</v>
      </c>
      <c r="C108" s="43"/>
      <c r="D108" s="43"/>
      <c r="E108" s="59">
        <v>613603.94999999995</v>
      </c>
    </row>
    <row r="109" spans="1:5" x14ac:dyDescent="0.25">
      <c r="A109" s="42" t="s">
        <v>80</v>
      </c>
      <c r="B109" s="43">
        <v>287589.59999999998</v>
      </c>
      <c r="C109" s="43"/>
      <c r="D109" s="43"/>
      <c r="E109" s="59">
        <v>81089.600000000006</v>
      </c>
    </row>
    <row r="110" spans="1:5" x14ac:dyDescent="0.25">
      <c r="A110" s="42" t="s">
        <v>81</v>
      </c>
      <c r="B110" s="47">
        <v>2618721.61</v>
      </c>
      <c r="C110" s="43"/>
      <c r="D110" s="43"/>
      <c r="E110" s="83">
        <v>2618721.61</v>
      </c>
    </row>
    <row r="111" spans="1:5" x14ac:dyDescent="0.25">
      <c r="A111" s="42" t="s">
        <v>82</v>
      </c>
      <c r="B111" s="48">
        <f>SUM(B99:B110)</f>
        <v>177480074.14000005</v>
      </c>
      <c r="C111" s="48"/>
      <c r="D111" s="48"/>
      <c r="E111" s="89">
        <f>SUM(E99:E110)</f>
        <v>175082157.19999999</v>
      </c>
    </row>
    <row r="112" spans="1:5" x14ac:dyDescent="0.25">
      <c r="A112" s="42" t="s">
        <v>83</v>
      </c>
      <c r="B112" s="67">
        <v>-75807679.909999996</v>
      </c>
      <c r="C112" s="43"/>
      <c r="D112" s="43"/>
      <c r="E112" s="67">
        <v>-72092184.75</v>
      </c>
    </row>
    <row r="113" spans="1:5" ht="16.5" thickBot="1" x14ac:dyDescent="0.3">
      <c r="A113" s="42" t="s">
        <v>84</v>
      </c>
      <c r="B113" s="72">
        <f>+B111+B112</f>
        <v>101672394.23000005</v>
      </c>
      <c r="C113" s="48"/>
      <c r="D113" s="48"/>
      <c r="E113" s="84">
        <f>SUM(E111:E112)</f>
        <v>102989972.44999999</v>
      </c>
    </row>
    <row r="114" spans="1:5" ht="16.5" thickTop="1" x14ac:dyDescent="0.25">
      <c r="A114" s="42"/>
      <c r="B114" s="43"/>
      <c r="C114" s="42"/>
      <c r="D114" s="42"/>
      <c r="E114" s="59"/>
    </row>
    <row r="115" spans="1:5" x14ac:dyDescent="0.25">
      <c r="A115" s="94" t="s">
        <v>85</v>
      </c>
      <c r="B115" s="94"/>
      <c r="C115" s="94"/>
      <c r="D115" s="94"/>
      <c r="E115" s="94"/>
    </row>
    <row r="116" spans="1:5" x14ac:dyDescent="0.25">
      <c r="A116" s="68"/>
      <c r="B116" s="69"/>
      <c r="C116" s="68"/>
      <c r="D116" s="68"/>
      <c r="E116" s="90"/>
    </row>
    <row r="117" spans="1:5" x14ac:dyDescent="0.25">
      <c r="A117" s="95" t="s">
        <v>152</v>
      </c>
      <c r="B117" s="95"/>
      <c r="C117" s="95"/>
      <c r="D117" s="95"/>
      <c r="E117" s="95"/>
    </row>
    <row r="118" spans="1:5" x14ac:dyDescent="0.25">
      <c r="A118" s="45" t="s">
        <v>47</v>
      </c>
      <c r="B118" s="46">
        <v>2023</v>
      </c>
      <c r="C118" s="46"/>
      <c r="D118" s="46"/>
      <c r="E118" s="82">
        <v>2022</v>
      </c>
    </row>
    <row r="119" spans="1:5" x14ac:dyDescent="0.25">
      <c r="A119" s="42" t="s">
        <v>87</v>
      </c>
      <c r="B119" s="43">
        <v>9740252.3000000007</v>
      </c>
      <c r="C119" s="43"/>
      <c r="D119" s="43"/>
      <c r="E119" s="59">
        <v>9740252.3000000007</v>
      </c>
    </row>
    <row r="120" spans="1:5" x14ac:dyDescent="0.25">
      <c r="A120" s="42" t="s">
        <v>88</v>
      </c>
      <c r="B120" s="47">
        <v>39233391.789999999</v>
      </c>
      <c r="C120" s="43"/>
      <c r="D120" s="43"/>
      <c r="E120" s="83">
        <v>39233391.789999999</v>
      </c>
    </row>
    <row r="121" spans="1:5" x14ac:dyDescent="0.25">
      <c r="A121" s="42" t="s">
        <v>89</v>
      </c>
      <c r="B121" s="48">
        <f>SUM(B119:B120)</f>
        <v>48973644.090000004</v>
      </c>
      <c r="C121" s="48"/>
      <c r="D121" s="48"/>
      <c r="E121" s="89">
        <f>SUM(E119:E120)</f>
        <v>48973644.090000004</v>
      </c>
    </row>
    <row r="122" spans="1:5" x14ac:dyDescent="0.25">
      <c r="A122" s="42" t="s">
        <v>90</v>
      </c>
      <c r="B122" s="67">
        <v>-9740252.3000000007</v>
      </c>
      <c r="C122" s="43"/>
      <c r="D122" s="43"/>
      <c r="E122" s="67">
        <v>-9740252.3000000007</v>
      </c>
    </row>
    <row r="123" spans="1:5" ht="16.5" thickBot="1" x14ac:dyDescent="0.3">
      <c r="A123" s="42" t="s">
        <v>84</v>
      </c>
      <c r="B123" s="72">
        <f>SUM(B121:B122)</f>
        <v>39233391.790000007</v>
      </c>
      <c r="C123" s="48"/>
      <c r="D123" s="48"/>
      <c r="E123" s="84">
        <f>SUM(E121:E122)</f>
        <v>39233391.790000007</v>
      </c>
    </row>
    <row r="124" spans="1:5" ht="16.5" thickTop="1" x14ac:dyDescent="0.25">
      <c r="A124" s="42"/>
      <c r="B124" s="43"/>
      <c r="C124" s="42"/>
      <c r="D124" s="42"/>
      <c r="E124" s="59"/>
    </row>
    <row r="125" spans="1:5" x14ac:dyDescent="0.25">
      <c r="A125" s="94" t="s">
        <v>91</v>
      </c>
      <c r="B125" s="94"/>
      <c r="C125" s="94"/>
      <c r="D125" s="94"/>
      <c r="E125" s="94"/>
    </row>
    <row r="126" spans="1:5" x14ac:dyDescent="0.25">
      <c r="A126" s="95" t="s">
        <v>153</v>
      </c>
      <c r="B126" s="95"/>
      <c r="C126" s="95"/>
      <c r="D126" s="95"/>
      <c r="E126" s="95"/>
    </row>
    <row r="127" spans="1:5" x14ac:dyDescent="0.25">
      <c r="A127" s="42"/>
      <c r="B127" s="43"/>
      <c r="C127" s="42"/>
      <c r="D127" s="42"/>
      <c r="E127" s="59"/>
    </row>
    <row r="128" spans="1:5" x14ac:dyDescent="0.25">
      <c r="A128" s="45" t="s">
        <v>47</v>
      </c>
      <c r="B128" s="46">
        <v>2023</v>
      </c>
      <c r="C128" s="46"/>
      <c r="D128" s="46"/>
      <c r="E128" s="82">
        <v>2022</v>
      </c>
    </row>
    <row r="129" spans="1:5" x14ac:dyDescent="0.25">
      <c r="A129" s="42" t="s">
        <v>92</v>
      </c>
      <c r="B129" s="43">
        <v>10004814.199999999</v>
      </c>
      <c r="C129" s="43"/>
      <c r="D129" s="43"/>
      <c r="E129" s="59">
        <v>16712234.720000001</v>
      </c>
    </row>
    <row r="130" spans="1:5" x14ac:dyDescent="0.25">
      <c r="A130" s="42" t="s">
        <v>93</v>
      </c>
      <c r="B130" s="47">
        <v>2567592.9700000002</v>
      </c>
      <c r="C130" s="43"/>
      <c r="D130" s="43"/>
      <c r="E130" s="83">
        <v>2637592.9700000002</v>
      </c>
    </row>
    <row r="131" spans="1:5" ht="16.5" thickBot="1" x14ac:dyDescent="0.3">
      <c r="A131" s="45" t="s">
        <v>94</v>
      </c>
      <c r="B131" s="72">
        <f>SUM(B129:B130)</f>
        <v>12572407.17</v>
      </c>
      <c r="C131" s="48"/>
      <c r="D131" s="48"/>
      <c r="E131" s="84">
        <f>SUM(E129:E130)</f>
        <v>19349827.690000001</v>
      </c>
    </row>
    <row r="132" spans="1:5" ht="16.5" thickTop="1" x14ac:dyDescent="0.25">
      <c r="A132" s="42"/>
      <c r="B132" s="43"/>
      <c r="C132" s="42"/>
      <c r="D132" s="42"/>
      <c r="E132" s="59"/>
    </row>
    <row r="133" spans="1:5" x14ac:dyDescent="0.25">
      <c r="A133" s="42"/>
      <c r="B133" s="43"/>
      <c r="C133" s="42"/>
      <c r="D133" s="42"/>
      <c r="E133" s="59"/>
    </row>
    <row r="134" spans="1:5" x14ac:dyDescent="0.25">
      <c r="A134" s="45" t="s">
        <v>95</v>
      </c>
      <c r="B134" s="43"/>
      <c r="C134" s="42"/>
      <c r="D134" s="42"/>
      <c r="E134" s="59"/>
    </row>
    <row r="135" spans="1:5" x14ac:dyDescent="0.25">
      <c r="A135" s="94" t="s">
        <v>96</v>
      </c>
      <c r="B135" s="94"/>
      <c r="C135" s="94"/>
      <c r="D135" s="94"/>
      <c r="E135" s="94"/>
    </row>
    <row r="136" spans="1:5" x14ac:dyDescent="0.25">
      <c r="A136" s="95" t="s">
        <v>154</v>
      </c>
      <c r="B136" s="95"/>
      <c r="C136" s="95"/>
      <c r="D136" s="95"/>
      <c r="E136" s="95"/>
    </row>
    <row r="137" spans="1:5" x14ac:dyDescent="0.25">
      <c r="A137" s="42"/>
      <c r="B137" s="43"/>
      <c r="C137" s="42"/>
      <c r="D137" s="42"/>
      <c r="E137" s="59"/>
    </row>
    <row r="138" spans="1:5" x14ac:dyDescent="0.25">
      <c r="A138" s="68" t="s">
        <v>47</v>
      </c>
      <c r="B138" s="46">
        <v>2023</v>
      </c>
      <c r="C138" s="46" t="s">
        <v>97</v>
      </c>
      <c r="D138" s="46"/>
      <c r="E138" s="82">
        <v>2022</v>
      </c>
    </row>
    <row r="139" spans="1:5" x14ac:dyDescent="0.25">
      <c r="A139" s="42" t="s">
        <v>98</v>
      </c>
      <c r="B139" s="43">
        <v>69582.399999999994</v>
      </c>
      <c r="C139" s="43"/>
      <c r="D139" s="43"/>
      <c r="E139" s="59">
        <v>85492.4</v>
      </c>
    </row>
    <row r="140" spans="1:5" x14ac:dyDescent="0.25">
      <c r="A140" s="42" t="s">
        <v>99</v>
      </c>
      <c r="B140" s="43">
        <v>49796.47</v>
      </c>
      <c r="C140" s="43"/>
      <c r="D140" s="43"/>
      <c r="E140" s="59">
        <v>199408.09</v>
      </c>
    </row>
    <row r="141" spans="1:5" x14ac:dyDescent="0.25">
      <c r="A141" s="42" t="s">
        <v>100</v>
      </c>
      <c r="B141" s="43">
        <v>3547749.58</v>
      </c>
      <c r="C141" s="43"/>
      <c r="D141" s="43"/>
      <c r="E141" s="59">
        <v>3597955.85</v>
      </c>
    </row>
    <row r="142" spans="1:5" x14ac:dyDescent="0.25">
      <c r="A142" s="42" t="s">
        <v>101</v>
      </c>
      <c r="B142" s="43">
        <v>23310.33</v>
      </c>
      <c r="C142" s="43"/>
      <c r="D142" s="43"/>
      <c r="E142" s="59">
        <v>62986.11</v>
      </c>
    </row>
    <row r="143" spans="1:5" x14ac:dyDescent="0.25">
      <c r="A143" s="42" t="s">
        <v>102</v>
      </c>
      <c r="B143" s="47">
        <v>7627.12</v>
      </c>
      <c r="C143" s="43"/>
      <c r="D143" s="43"/>
      <c r="E143" s="83">
        <v>33254.26</v>
      </c>
    </row>
    <row r="144" spans="1:5" ht="16.5" thickBot="1" x14ac:dyDescent="0.3">
      <c r="A144" s="45" t="s">
        <v>103</v>
      </c>
      <c r="B144" s="72">
        <f>SUM(B139:B143)</f>
        <v>3698065.9000000004</v>
      </c>
      <c r="C144" s="48"/>
      <c r="D144" s="48"/>
      <c r="E144" s="84">
        <f>SUM(E139:E143)</f>
        <v>3979096.7099999995</v>
      </c>
    </row>
    <row r="145" spans="1:5" ht="16.5" thickTop="1" x14ac:dyDescent="0.25">
      <c r="A145" s="42"/>
      <c r="B145" s="48"/>
      <c r="C145" s="48"/>
      <c r="D145" s="48"/>
      <c r="E145" s="89"/>
    </row>
    <row r="146" spans="1:5" x14ac:dyDescent="0.25">
      <c r="A146" s="94" t="s">
        <v>104</v>
      </c>
      <c r="B146" s="94"/>
      <c r="C146" s="94"/>
      <c r="D146" s="94"/>
      <c r="E146" s="94"/>
    </row>
    <row r="147" spans="1:5" x14ac:dyDescent="0.25">
      <c r="A147" s="95" t="s">
        <v>155</v>
      </c>
      <c r="B147" s="95"/>
      <c r="C147" s="95"/>
      <c r="D147" s="95"/>
      <c r="E147" s="95"/>
    </row>
    <row r="148" spans="1:5" x14ac:dyDescent="0.25">
      <c r="A148" s="60"/>
      <c r="B148" s="60"/>
      <c r="C148" s="60"/>
      <c r="D148" s="60"/>
      <c r="E148" s="91"/>
    </row>
    <row r="149" spans="1:5" x14ac:dyDescent="0.25">
      <c r="A149" s="45" t="s">
        <v>47</v>
      </c>
      <c r="B149" s="46">
        <v>2023</v>
      </c>
      <c r="C149" s="46" t="s">
        <v>97</v>
      </c>
      <c r="D149" s="46"/>
      <c r="E149" s="82">
        <v>2022</v>
      </c>
    </row>
    <row r="150" spans="1:5" x14ac:dyDescent="0.25">
      <c r="A150" s="42" t="s">
        <v>126</v>
      </c>
      <c r="B150" s="61">
        <v>516466.64</v>
      </c>
      <c r="C150" s="55"/>
      <c r="D150" s="55"/>
      <c r="E150" s="92">
        <v>55257</v>
      </c>
    </row>
    <row r="151" spans="1:5" x14ac:dyDescent="0.25">
      <c r="A151" s="42" t="s">
        <v>105</v>
      </c>
      <c r="B151" s="61">
        <v>1753990.17</v>
      </c>
      <c r="C151" s="61"/>
      <c r="D151" s="61"/>
      <c r="E151" s="92">
        <v>480920.94</v>
      </c>
    </row>
    <row r="152" spans="1:5" x14ac:dyDescent="0.25">
      <c r="A152" s="42" t="s">
        <v>122</v>
      </c>
      <c r="B152" s="47">
        <v>2995.06</v>
      </c>
      <c r="C152" s="43"/>
      <c r="D152" s="43"/>
      <c r="E152" s="83">
        <v>0</v>
      </c>
    </row>
    <row r="153" spans="1:5" ht="16.5" thickBot="1" x14ac:dyDescent="0.3">
      <c r="A153" s="45" t="s">
        <v>106</v>
      </c>
      <c r="B153" s="72">
        <f>SUM(B150:B152)</f>
        <v>2273451.87</v>
      </c>
      <c r="C153" s="48"/>
      <c r="D153" s="48"/>
      <c r="E153" s="84">
        <f>SUM(E150:E152)</f>
        <v>536177.93999999994</v>
      </c>
    </row>
    <row r="154" spans="1:5" ht="16.5" thickTop="1" x14ac:dyDescent="0.25">
      <c r="A154" s="42"/>
      <c r="B154" s="43"/>
      <c r="C154" s="42"/>
      <c r="D154" s="42"/>
      <c r="E154" s="59"/>
    </row>
    <row r="155" spans="1:5" x14ac:dyDescent="0.25">
      <c r="A155" s="94" t="s">
        <v>107</v>
      </c>
      <c r="B155" s="94"/>
      <c r="C155" s="94"/>
      <c r="D155" s="94"/>
      <c r="E155" s="94"/>
    </row>
    <row r="156" spans="1:5" x14ac:dyDescent="0.25">
      <c r="A156" s="95" t="s">
        <v>156</v>
      </c>
      <c r="B156" s="95"/>
      <c r="C156" s="95"/>
      <c r="D156" s="95"/>
      <c r="E156" s="95"/>
    </row>
    <row r="157" spans="1:5" x14ac:dyDescent="0.25">
      <c r="A157" s="60"/>
      <c r="B157" s="60"/>
      <c r="C157" s="60"/>
      <c r="D157" s="60"/>
      <c r="E157" s="60"/>
    </row>
    <row r="158" spans="1:5" x14ac:dyDescent="0.25">
      <c r="A158" s="45" t="s">
        <v>47</v>
      </c>
      <c r="B158" s="46">
        <v>2023</v>
      </c>
      <c r="C158" s="46" t="s">
        <v>97</v>
      </c>
      <c r="D158" s="46"/>
      <c r="E158" s="82">
        <v>2022</v>
      </c>
    </row>
    <row r="159" spans="1:5" x14ac:dyDescent="0.25">
      <c r="A159" s="42" t="s">
        <v>123</v>
      </c>
      <c r="B159" s="61">
        <v>4091587.32</v>
      </c>
      <c r="C159" s="46"/>
      <c r="D159" s="46"/>
      <c r="E159" s="92">
        <v>3855192.64</v>
      </c>
    </row>
    <row r="160" spans="1:5" x14ac:dyDescent="0.25">
      <c r="A160" s="42" t="s">
        <v>124</v>
      </c>
      <c r="B160" s="61">
        <v>8114956.3099999996</v>
      </c>
      <c r="C160" s="46"/>
      <c r="D160" s="46"/>
      <c r="E160" s="92">
        <v>7606398.6100000003</v>
      </c>
    </row>
    <row r="161" spans="1:5" x14ac:dyDescent="0.25">
      <c r="A161" s="42" t="s">
        <v>125</v>
      </c>
      <c r="B161" s="61">
        <v>6819760.9800000004</v>
      </c>
      <c r="C161" s="46"/>
      <c r="D161" s="46"/>
      <c r="E161" s="92">
        <v>3855192.64</v>
      </c>
    </row>
    <row r="162" spans="1:5" x14ac:dyDescent="0.25">
      <c r="A162" s="42" t="s">
        <v>108</v>
      </c>
      <c r="B162" s="61">
        <v>0</v>
      </c>
      <c r="C162" s="46"/>
      <c r="D162" s="46"/>
      <c r="E162" s="92">
        <v>17715212.399999999</v>
      </c>
    </row>
    <row r="163" spans="1:5" x14ac:dyDescent="0.25">
      <c r="A163" s="42" t="s">
        <v>109</v>
      </c>
      <c r="B163" s="61">
        <v>964621</v>
      </c>
      <c r="C163" s="46"/>
      <c r="D163" s="46"/>
      <c r="E163" s="92">
        <v>947801</v>
      </c>
    </row>
    <row r="164" spans="1:5" ht="16.5" thickBot="1" x14ac:dyDescent="0.3">
      <c r="A164" s="45" t="s">
        <v>110</v>
      </c>
      <c r="B164" s="72">
        <f>SUM(B159:B163)</f>
        <v>19990925.609999999</v>
      </c>
      <c r="C164" s="48"/>
      <c r="D164" s="48"/>
      <c r="E164" s="84">
        <f>SUM(E159:E163)</f>
        <v>33979797.289999999</v>
      </c>
    </row>
    <row r="165" spans="1:5" ht="16.5" thickTop="1" x14ac:dyDescent="0.25">
      <c r="A165" s="42"/>
      <c r="B165" s="43"/>
      <c r="C165" s="42"/>
      <c r="D165" s="42"/>
      <c r="E165" s="59"/>
    </row>
    <row r="166" spans="1:5" x14ac:dyDescent="0.25">
      <c r="A166" s="42"/>
      <c r="B166" s="43"/>
      <c r="C166" s="42"/>
      <c r="D166" s="42"/>
      <c r="E166" s="59"/>
    </row>
    <row r="167" spans="1:5" x14ac:dyDescent="0.25">
      <c r="A167" s="45" t="s">
        <v>111</v>
      </c>
      <c r="B167" s="43"/>
      <c r="C167" s="42"/>
      <c r="D167" s="42"/>
      <c r="E167" s="59"/>
    </row>
    <row r="168" spans="1:5" x14ac:dyDescent="0.25">
      <c r="A168" s="45"/>
      <c r="B168" s="43"/>
      <c r="C168" s="42"/>
      <c r="D168" s="42"/>
      <c r="E168" s="59"/>
    </row>
    <row r="169" spans="1:5" x14ac:dyDescent="0.25">
      <c r="A169" s="94" t="s">
        <v>112</v>
      </c>
      <c r="B169" s="94"/>
      <c r="C169" s="94"/>
      <c r="D169" s="94"/>
      <c r="E169" s="94"/>
    </row>
    <row r="170" spans="1:5" x14ac:dyDescent="0.25">
      <c r="A170" s="68"/>
      <c r="B170" s="69"/>
      <c r="C170" s="68"/>
      <c r="D170" s="68"/>
      <c r="E170" s="90"/>
    </row>
    <row r="171" spans="1:5" x14ac:dyDescent="0.25">
      <c r="A171" s="95" t="s">
        <v>157</v>
      </c>
      <c r="B171" s="95"/>
      <c r="C171" s="95"/>
      <c r="D171" s="95"/>
      <c r="E171" s="95"/>
    </row>
    <row r="172" spans="1:5" x14ac:dyDescent="0.25">
      <c r="A172" s="60"/>
      <c r="B172" s="60"/>
      <c r="C172" s="60"/>
      <c r="D172" s="60"/>
      <c r="E172" s="91"/>
    </row>
    <row r="173" spans="1:5" x14ac:dyDescent="0.25">
      <c r="A173" s="45" t="s">
        <v>111</v>
      </c>
      <c r="B173" s="43"/>
      <c r="C173" s="42"/>
      <c r="D173" s="42"/>
      <c r="E173" s="59"/>
    </row>
    <row r="174" spans="1:5" x14ac:dyDescent="0.25">
      <c r="A174" s="45" t="s">
        <v>113</v>
      </c>
      <c r="B174" s="46">
        <v>2023</v>
      </c>
      <c r="C174" s="46"/>
      <c r="D174" s="46"/>
      <c r="E174" s="82">
        <v>2022</v>
      </c>
    </row>
    <row r="175" spans="1:5" x14ac:dyDescent="0.25">
      <c r="A175" s="42" t="s">
        <v>35</v>
      </c>
      <c r="B175" s="43">
        <v>9450837.6500000004</v>
      </c>
      <c r="C175" s="43"/>
      <c r="D175" s="43"/>
      <c r="E175" s="59">
        <v>9450837.6500000004</v>
      </c>
    </row>
    <row r="176" spans="1:5" x14ac:dyDescent="0.25">
      <c r="A176" s="42" t="s">
        <v>37</v>
      </c>
      <c r="B176" s="43">
        <v>28500038.600000001</v>
      </c>
      <c r="C176" s="43"/>
      <c r="D176" s="43"/>
      <c r="E176" s="59">
        <v>22355076.829999998</v>
      </c>
    </row>
    <row r="177" spans="1:5" x14ac:dyDescent="0.25">
      <c r="A177" s="42" t="s">
        <v>114</v>
      </c>
      <c r="B177" s="47">
        <v>230370872.28999999</v>
      </c>
      <c r="C177" s="43"/>
      <c r="D177" s="43"/>
      <c r="E177" s="83">
        <v>171912797.31</v>
      </c>
    </row>
    <row r="178" spans="1:5" ht="16.5" thickBot="1" x14ac:dyDescent="0.3">
      <c r="A178" s="45" t="s">
        <v>115</v>
      </c>
      <c r="B178" s="72">
        <f>SUM(B175:B177)</f>
        <v>268321748.53999999</v>
      </c>
      <c r="C178" s="48"/>
      <c r="D178" s="48"/>
      <c r="E178" s="84">
        <f>SUM(E175:E177)</f>
        <v>203718711.78999999</v>
      </c>
    </row>
    <row r="179" spans="1:5" ht="16.5" thickTop="1" x14ac:dyDescent="0.25"/>
  </sheetData>
  <mergeCells count="30">
    <mergeCell ref="A5:E5"/>
    <mergeCell ref="A6:E6"/>
    <mergeCell ref="A17:E17"/>
    <mergeCell ref="A23:E24"/>
    <mergeCell ref="A26:E26"/>
    <mergeCell ref="A135:E135"/>
    <mergeCell ref="A136:E136"/>
    <mergeCell ref="A146:E146"/>
    <mergeCell ref="A147:E147"/>
    <mergeCell ref="A73:E74"/>
    <mergeCell ref="A80:E80"/>
    <mergeCell ref="A81:E81"/>
    <mergeCell ref="A88:E88"/>
    <mergeCell ref="A89:E89"/>
    <mergeCell ref="A155:E155"/>
    <mergeCell ref="A156:E156"/>
    <mergeCell ref="A169:E169"/>
    <mergeCell ref="A171:E171"/>
    <mergeCell ref="A1:E1"/>
    <mergeCell ref="E2:E3"/>
    <mergeCell ref="A95:E95"/>
    <mergeCell ref="A115:E115"/>
    <mergeCell ref="A117:E117"/>
    <mergeCell ref="A125:E125"/>
    <mergeCell ref="A126:E126"/>
    <mergeCell ref="A32:E32"/>
    <mergeCell ref="A33:E33"/>
    <mergeCell ref="A36:E36"/>
    <mergeCell ref="A37:E37"/>
    <mergeCell ref="A43:E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1B07-E4DB-47C7-ACC3-1D95F07F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28489dc2-50cf-493e-a704-cb1420394a7d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Notas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Felicia Pamela Collado Jiménez</cp:lastModifiedBy>
  <cp:revision/>
  <cp:lastPrinted>2023-04-11T21:25:02Z</cp:lastPrinted>
  <dcterms:created xsi:type="dcterms:W3CDTF">1996-11-27T10:00:04Z</dcterms:created>
  <dcterms:modified xsi:type="dcterms:W3CDTF">2023-04-11T21:27:27Z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