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1- Enero 2023/"/>
    </mc:Choice>
  </mc:AlternateContent>
  <xr:revisionPtr revIDLastSave="835" documentId="11_2186B86E6944CB2B0A03A9E7233A2304A7C44B78" xr6:coauthVersionLast="47" xr6:coauthVersionMax="47" xr10:uidLastSave="{A0AE557D-9037-429D-935E-CB11C00FB5FD}"/>
  <bookViews>
    <workbookView xWindow="-120" yWindow="-120" windowWidth="29040" windowHeight="15720" activeTab="1" xr2:uid="{00000000-000D-0000-FFFF-FFFF00000000}"/>
  </bookViews>
  <sheets>
    <sheet name="BALANCE GENERAL" sheetId="4" r:id="rId1"/>
    <sheet name="Notas" sheetId="5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0" i="5" l="1"/>
  <c r="B140" i="5"/>
  <c r="D68" i="5"/>
  <c r="B68" i="5"/>
  <c r="C40" i="4"/>
  <c r="B14" i="5" l="1"/>
  <c r="D14" i="5"/>
  <c r="B30" i="5"/>
  <c r="D30" i="5"/>
  <c r="B53" i="5"/>
  <c r="D53" i="5"/>
  <c r="B61" i="5"/>
  <c r="D61" i="5"/>
  <c r="B86" i="5"/>
  <c r="B88" i="5" s="1"/>
  <c r="D86" i="5"/>
  <c r="D88" i="5" s="1"/>
  <c r="B96" i="5"/>
  <c r="B98" i="5" s="1"/>
  <c r="D96" i="5"/>
  <c r="D98" i="5" s="1"/>
  <c r="B106" i="5"/>
  <c r="D106" i="5"/>
  <c r="B119" i="5"/>
  <c r="D119" i="5"/>
  <c r="B129" i="5"/>
  <c r="D129" i="5"/>
  <c r="B154" i="5"/>
  <c r="D154" i="5"/>
  <c r="C41" i="4" l="1"/>
  <c r="C30" i="4" l="1"/>
  <c r="C19" i="4" l="1"/>
  <c r="E19" i="4"/>
  <c r="C13" i="4" l="1"/>
  <c r="E13" i="4"/>
  <c r="E41" i="4" l="1"/>
  <c r="C21" i="4" l="1"/>
  <c r="E30" i="4" l="1"/>
  <c r="E21" i="4"/>
  <c r="E43" i="4" l="1"/>
  <c r="C43" i="4" l="1"/>
</calcChain>
</file>

<file path=xl/sharedStrings.xml><?xml version="1.0" encoding="utf-8"?>
<sst xmlns="http://schemas.openxmlformats.org/spreadsheetml/2006/main" count="182" uniqueCount="162">
  <si>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</si>
  <si>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</si>
  <si>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</si>
  <si>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</si>
  <si>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</si>
  <si>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</si>
  <si>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</si>
  <si>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</si>
  <si>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</si>
  <si>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</si>
  <si>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</si>
  <si>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</si>
  <si>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</si>
  <si>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</si>
  <si>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</si>
  <si>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</si>
  <si>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</si>
  <si>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</si>
  <si>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</si>
  <si>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</si>
  <si>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</si>
  <si>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</si>
  <si>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</si>
  <si>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</si>
  <si>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</si>
  <si>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</si>
  <si>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</si>
  <si>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</si>
  <si>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</si>
  <si>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</si>
  <si>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</si>
  <si>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</si>
  <si>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</si>
  <si>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</si>
  <si>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</si>
  <si>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</si>
  <si>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</si>
  <si>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</si>
  <si>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</si>
  <si>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</si>
  <si>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</si>
  <si>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</si>
  <si>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Encargada de Contabilidad</t>
  </si>
  <si>
    <t>Superintendente de Pensiones</t>
  </si>
  <si>
    <t>ESTADOS FINANCIEROS</t>
  </si>
  <si>
    <t>Página 1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</si>
  <si>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</si>
  <si>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</si>
  <si>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</si>
  <si>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</si>
  <si>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</si>
  <si>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</si>
  <si>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</si>
  <si>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</si>
  <si>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</si>
  <si>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</si>
  <si>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</si>
  <si>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</si>
  <si>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</si>
  <si>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</si>
  <si>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</si>
  <si>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</si>
  <si>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Humano Seguro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</si>
  <si>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</si>
  <si>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</si>
  <si>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</si>
  <si>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</si>
  <si>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</si>
  <si>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</si>
  <si>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</si>
  <si>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</si>
  <si>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</si>
  <si>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</si>
  <si>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</si>
  <si>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</si>
  <si>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</si>
  <si>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</si>
  <si>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</si>
  <si>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</si>
  <si>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</si>
  <si>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</si>
  <si>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</si>
  <si>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</si>
  <si>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</si>
  <si>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</si>
  <si>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</si>
  <si>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</si>
  <si>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</si>
  <si>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</si>
  <si>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</si>
  <si>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</si>
  <si>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</si>
  <si>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</si>
  <si>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</si>
  <si>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</si>
  <si>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</si>
  <si>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</si>
  <si>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</si>
  <si>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</si>
  <si>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</si>
  <si>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</si>
  <si>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</si>
  <si>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</si>
  <si>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</si>
  <si>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</si>
  <si>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</si>
  <si>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</si>
  <si>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</si>
  <si>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</si>
  <si>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</si>
  <si>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</si>
  <si>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</si>
  <si>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</si>
  <si>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</si>
  <si>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</si>
  <si>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</si>
  <si>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</si>
  <si>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</si>
  <si>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</si>
  <si>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</si>
  <si>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</si>
  <si>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</si>
  <si>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>SUPERINTENDENCIA DE PENSIONES
BALANCE GENERAL
 AL 31  DE ENERO 2023 Y 2022
Valores RD$</t>
  </si>
  <si>
    <t xml:space="preserve">Al 31 de Enero de los años 2023 y 2022, el efectivo disponible en Caja y en las Cuentas Bancarias del Banco de Reservas de la República Dominicana está conformado por las siguientes cuentas: </t>
  </si>
  <si>
    <t>Al 31 de Enero de los años 2023 y 2022, los valores en moneda extranjera depositados en el Banco  de Reservas de la República Dominicana consisten en:</t>
  </si>
  <si>
    <t xml:space="preserve">US$22,644.63/56.72 </t>
  </si>
  <si>
    <t>RD$1,284,403.42</t>
  </si>
  <si>
    <t xml:space="preserve">   RD$405,410.02</t>
  </si>
  <si>
    <t xml:space="preserve">    US$7,005.53/57.87         </t>
  </si>
  <si>
    <t>Los valores existentes en dólares norteamericanos fueron valuados al tipo de cambio comprador al último día del mes a razón de RD$56.72 y RD$57.87  por cada dólar Estadounidense (US$).</t>
  </si>
  <si>
    <t>Al 31 de Enero de los años 2023 y 2022, los saldos de las Inversiones Financieras se componen de:</t>
  </si>
  <si>
    <t>Al 31 de Enero de los años 2023 y 2022, este rubro está representado por  Otras Cuentas por Cobrar y Anticipo Construcción Escuela Previsional.</t>
  </si>
  <si>
    <t>Nota 3.1 Otras Cuentas por Cobrar</t>
  </si>
  <si>
    <t>Nota 3.2 Anticipo Construcción Escuela Previsional</t>
  </si>
  <si>
    <t>Alexandra Dilone  (Saldo Prest. Empl. Feliz)</t>
  </si>
  <si>
    <t>Cruzdeyvi de los santos (Saldo Prest. Empl. Feliz)</t>
  </si>
  <si>
    <t>Juan Y. de la Cruz (Saldo Prest. Empl. Feliz)</t>
  </si>
  <si>
    <t>Walkiria Medina (Saldo Prest. Empl. Feliz)</t>
  </si>
  <si>
    <t>Fiorenny De Paula (Saldo Prest. Empl. Feliz)</t>
  </si>
  <si>
    <t xml:space="preserve">Total Otras Cuentas por Cobrar                                               </t>
  </si>
  <si>
    <t>Al 31 de Enero  2023 esta partida  presenta un balance de RD$6,769,987.22 , mientras que para el mismo periodo del año 2022 este rubro nopresenta balance, esta partida está conformada por :
 por lo siguiente:</t>
  </si>
  <si>
    <t>Al 31 de Enero de los años 2023 y 2022, este rubro está compuesto como sigue:</t>
  </si>
  <si>
    <t>Cuotas Internacionales</t>
  </si>
  <si>
    <t>Al 31 de Enero de los años 2023 y 2022, esta cuenta se compone de:</t>
  </si>
  <si>
    <t>Al 31 de Enero de los años 2023 y 2022, los balances de las cuentas de Activos no Financieros consisten en:</t>
  </si>
  <si>
    <t>Al 31 de Enero  de los años 2023 y 2022, estas partidas presentan los siguientes rubros:</t>
  </si>
  <si>
    <t>Al 31 de Enero de los años 2023 y 2022, los bienes intangibles se componen de:</t>
  </si>
  <si>
    <t>Al 31 de Enero de los años 2023 y 2022, las deducciones y retenciones por pagar se muestran en el siguiente detalle:</t>
  </si>
  <si>
    <t>Otros Proveedores Directos por Pagar</t>
  </si>
  <si>
    <t>Al 31 de Enero de los años 2023 y 2022, el total de Cuentas por Pagar se muestra en el siguiente detalle:</t>
  </si>
  <si>
    <t>Al 31 de Enero de los años 2023 y 2022, las Otras Cuentas por Pagar se componen de:</t>
  </si>
  <si>
    <t>Otras cuentas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</si>
  <si>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</si>
  <si>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</si>
  <si>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</si>
  <si>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 xml:space="preserve">Al 31 de Enero de los años 2023 y 2022, el patrimonio se compone de: </t>
  </si>
  <si>
    <t>SUPERINTENDENCIA DE PENSIONES
NOTA A LOS ESTADOS FINANCIEROS
 AL 31 DE ENERO 2023 Y 2022
Valores RD$</t>
  </si>
  <si>
    <t>Al 31 de Enero  2023 esta partida no presenta balance , mientras que para el mismo periodo del año 2022 presenta un balance de RD$2,992.84, esta partida está conformada por :
 por lo siguiente:</t>
  </si>
  <si>
    <t xml:space="preserve">              Juan C. Pérez</t>
  </si>
  <si>
    <t xml:space="preserve">          Contralor</t>
  </si>
  <si>
    <t xml:space="preserve">              Firma:</t>
  </si>
  <si>
    <t>Proveedores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</si>
</sst>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8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64" fontId="4" fillId="0" borderId="0" xfId="1" applyFont="1"/>
    <xf numFmtId="0" fontId="3" fillId="0" borderId="0" xfId="0" applyFont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NumberFormat="1" applyFont="1"/>
    <xf numFmtId="164" fontId="1" fillId="0" borderId="0" xfId="1"/>
    <xf numFmtId="0" fontId="4" fillId="0" borderId="4" xfId="0" applyFont="1" applyBorder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6" fillId="0" borderId="3" xfId="1" applyNumberFormat="1" applyFont="1" applyBorder="1"/>
    <xf numFmtId="4" fontId="3" fillId="0" borderId="3" xfId="0" applyNumberFormat="1" applyFont="1" applyBorder="1" applyAlignment="1">
      <alignment horizontal="right"/>
    </xf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64" fontId="3" fillId="0" borderId="0" xfId="1" applyFont="1" applyAlignment="1">
      <alignment horizontal="right"/>
    </xf>
    <xf numFmtId="4" fontId="1" fillId="0" borderId="0" xfId="1" applyNumberFormat="1" applyAlignment="1">
      <alignment horizontal="right"/>
    </xf>
    <xf numFmtId="2" fontId="4" fillId="0" borderId="0" xfId="0" applyNumberFormat="1" applyFont="1"/>
    <xf numFmtId="39" fontId="4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11" fillId="0" borderId="0" xfId="0" applyFont="1"/>
    <xf numFmtId="0" fontId="2" fillId="0" borderId="0" xfId="0" applyFont="1"/>
    <xf numFmtId="0" fontId="10" fillId="0" borderId="0" xfId="0" applyFont="1"/>
    <xf numFmtId="43" fontId="6" fillId="0" borderId="0" xfId="0" applyNumberFormat="1" applyFont="1"/>
    <xf numFmtId="43" fontId="6" fillId="0" borderId="3" xfId="0" applyNumberFormat="1" applyFont="1" applyBorder="1"/>
    <xf numFmtId="39" fontId="6" fillId="0" borderId="3" xfId="1" applyNumberFormat="1" applyFont="1" applyBorder="1"/>
    <xf numFmtId="0" fontId="12" fillId="0" borderId="0" xfId="0" applyFont="1" applyAlignment="1">
      <alignment wrapText="1"/>
    </xf>
    <xf numFmtId="0" fontId="12" fillId="2" borderId="0" xfId="0" applyFont="1" applyFill="1"/>
    <xf numFmtId="0" fontId="13" fillId="0" borderId="0" xfId="0" applyFont="1"/>
    <xf numFmtId="4" fontId="13" fillId="0" borderId="0" xfId="1" applyNumberFormat="1" applyFont="1" applyAlignment="1">
      <alignment horizontal="right"/>
    </xf>
    <xf numFmtId="2" fontId="13" fillId="0" borderId="0" xfId="0" applyNumberFormat="1" applyFont="1"/>
    <xf numFmtId="0" fontId="14" fillId="4" borderId="0" xfId="0" applyFont="1" applyFill="1"/>
    <xf numFmtId="4" fontId="14" fillId="4" borderId="0" xfId="0" applyNumberFormat="1" applyFont="1" applyFill="1"/>
    <xf numFmtId="0" fontId="14" fillId="0" borderId="0" xfId="0" applyFont="1"/>
    <xf numFmtId="0" fontId="12" fillId="4" borderId="0" xfId="0" applyFont="1" applyFill="1"/>
    <xf numFmtId="0" fontId="12" fillId="4" borderId="0" xfId="0" applyFont="1" applyFill="1" applyAlignment="1">
      <alignment horizontal="right"/>
    </xf>
    <xf numFmtId="4" fontId="14" fillId="4" borderId="3" xfId="0" applyNumberFormat="1" applyFont="1" applyFill="1" applyBorder="1"/>
    <xf numFmtId="4" fontId="12" fillId="4" borderId="0" xfId="0" applyNumberFormat="1" applyFont="1" applyFill="1"/>
    <xf numFmtId="0" fontId="14" fillId="0" borderId="0" xfId="0" applyFont="1" applyAlignment="1">
      <alignment wrapText="1"/>
    </xf>
    <xf numFmtId="4" fontId="14" fillId="4" borderId="3" xfId="1" applyNumberFormat="1" applyFont="1" applyFill="1" applyBorder="1" applyAlignment="1">
      <alignment horizontal="right"/>
    </xf>
    <xf numFmtId="164" fontId="14" fillId="4" borderId="0" xfId="1" applyFont="1" applyFill="1"/>
    <xf numFmtId="164" fontId="14" fillId="0" borderId="0" xfId="1" applyFont="1"/>
    <xf numFmtId="164" fontId="12" fillId="4" borderId="0" xfId="1" applyFont="1" applyFill="1"/>
    <xf numFmtId="4" fontId="14" fillId="4" borderId="0" xfId="1" applyNumberFormat="1" applyFont="1" applyFill="1"/>
    <xf numFmtId="0" fontId="14" fillId="4" borderId="0" xfId="0" applyFont="1" applyFill="1" applyAlignment="1">
      <alignment horizontal="right"/>
    </xf>
    <xf numFmtId="4" fontId="14" fillId="4" borderId="3" xfId="1" applyNumberFormat="1" applyFont="1" applyFill="1" applyBorder="1"/>
    <xf numFmtId="165" fontId="14" fillId="4" borderId="0" xfId="1" applyNumberFormat="1" applyFont="1" applyFill="1"/>
    <xf numFmtId="0" fontId="14" fillId="4" borderId="0" xfId="0" applyFont="1" applyFill="1" applyAlignment="1">
      <alignment horizontal="left" wrapText="1"/>
    </xf>
    <xf numFmtId="4" fontId="14" fillId="0" borderId="0" xfId="0" applyNumberFormat="1" applyFont="1"/>
    <xf numFmtId="4" fontId="14" fillId="4" borderId="0" xfId="0" applyNumberFormat="1" applyFont="1" applyFill="1" applyAlignment="1">
      <alignment horizontal="left"/>
    </xf>
    <xf numFmtId="0" fontId="14" fillId="4" borderId="0" xfId="0" applyFont="1" applyFill="1" applyAlignment="1">
      <alignment horizontal="left"/>
    </xf>
    <xf numFmtId="4" fontId="14" fillId="4" borderId="0" xfId="0" applyNumberFormat="1" applyFont="1" applyFill="1" applyAlignment="1">
      <alignment horizontal="right"/>
    </xf>
    <xf numFmtId="4" fontId="14" fillId="0" borderId="3" xfId="1" applyNumberFormat="1" applyFont="1" applyBorder="1"/>
    <xf numFmtId="4" fontId="12" fillId="0" borderId="0" xfId="1" applyNumberFormat="1" applyFont="1"/>
    <xf numFmtId="165" fontId="12" fillId="4" borderId="0" xfId="1" applyNumberFormat="1" applyFont="1" applyFill="1"/>
    <xf numFmtId="43" fontId="14" fillId="0" borderId="3" xfId="0" applyNumberFormat="1" applyFont="1" applyBorder="1"/>
    <xf numFmtId="0" fontId="12" fillId="4" borderId="0" xfId="0" applyFont="1" applyFill="1" applyAlignment="1">
      <alignment horizontal="left"/>
    </xf>
    <xf numFmtId="4" fontId="12" fillId="4" borderId="0" xfId="0" applyNumberFormat="1" applyFont="1" applyFill="1" applyAlignment="1">
      <alignment horizontal="left"/>
    </xf>
    <xf numFmtId="4" fontId="14" fillId="4" borderId="3" xfId="1" applyNumberFormat="1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4" fontId="14" fillId="4" borderId="3" xfId="0" applyNumberFormat="1" applyFont="1" applyFill="1" applyBorder="1" applyAlignment="1">
      <alignment horizontal="right"/>
    </xf>
    <xf numFmtId="4" fontId="12" fillId="4" borderId="2" xfId="0" applyNumberFormat="1" applyFont="1" applyFill="1" applyBorder="1"/>
    <xf numFmtId="4" fontId="12" fillId="4" borderId="2" xfId="1" applyNumberFormat="1" applyFont="1" applyFill="1" applyBorder="1"/>
    <xf numFmtId="4" fontId="12" fillId="0" borderId="2" xfId="1" applyNumberFormat="1" applyFont="1" applyBorder="1"/>
    <xf numFmtId="4" fontId="12" fillId="4" borderId="2" xfId="1" applyNumberFormat="1" applyFont="1" applyFill="1" applyBorder="1" applyAlignment="1">
      <alignment horizontal="right"/>
    </xf>
    <xf numFmtId="4" fontId="12" fillId="4" borderId="2" xfId="1" applyNumberFormat="1" applyFont="1" applyFill="1" applyBorder="1" applyAlignment="1">
      <alignment horizont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4" fontId="15" fillId="0" borderId="0" xfId="0" applyNumberFormat="1" applyFont="1" applyAlignment="1">
      <alignment horizontal="right" vertical="center"/>
    </xf>
    <xf numFmtId="43" fontId="8" fillId="0" borderId="0" xfId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4" borderId="0" xfId="0" applyFont="1" applyFill="1" applyAlignment="1">
      <alignment horizontal="left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left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  <xdr:twoCellAnchor editAs="oneCell">
    <xdr:from>
      <xdr:col>0</xdr:col>
      <xdr:colOff>359833</xdr:colOff>
      <xdr:row>46</xdr:row>
      <xdr:rowOff>116417</xdr:rowOff>
    </xdr:from>
    <xdr:to>
      <xdr:col>0</xdr:col>
      <xdr:colOff>2360082</xdr:colOff>
      <xdr:row>49</xdr:row>
      <xdr:rowOff>148842</xdr:rowOff>
    </xdr:to>
    <xdr:pic>
      <xdr:nvPicPr>
        <xdr:cNvPr id="9" name="10 Imagen">
          <a:extLst>
            <a:ext uri="{FF2B5EF4-FFF2-40B4-BE49-F238E27FC236}">
              <a16:creationId xmlns:a16="http://schemas.microsoft.com/office/drawing/2014/main" id="{B3414070-3CF8-44E8-9AB2-BEC31C133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833" y="9440334"/>
          <a:ext cx="2000249" cy="603925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444500</xdr:colOff>
      <xdr:row>46</xdr:row>
      <xdr:rowOff>31749</xdr:rowOff>
    </xdr:from>
    <xdr:to>
      <xdr:col>2</xdr:col>
      <xdr:colOff>1153584</xdr:colOff>
      <xdr:row>50</xdr:row>
      <xdr:rowOff>18499</xdr:rowOff>
    </xdr:to>
    <xdr:pic>
      <xdr:nvPicPr>
        <xdr:cNvPr id="11" name="9 Imagen">
          <a:extLst>
            <a:ext uri="{FF2B5EF4-FFF2-40B4-BE49-F238E27FC236}">
              <a16:creationId xmlns:a16="http://schemas.microsoft.com/office/drawing/2014/main" id="{1CFCE4D0-7584-4B02-B0C3-AE285837A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5167" y="9355666"/>
          <a:ext cx="709084" cy="739225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127000</xdr:colOff>
      <xdr:row>47</xdr:row>
      <xdr:rowOff>21168</xdr:rowOff>
    </xdr:from>
    <xdr:to>
      <xdr:col>4</xdr:col>
      <xdr:colOff>1786467</xdr:colOff>
      <xdr:row>49</xdr:row>
      <xdr:rowOff>115338</xdr:rowOff>
    </xdr:to>
    <xdr:pic>
      <xdr:nvPicPr>
        <xdr:cNvPr id="12" name="Imagen 4">
          <a:extLst>
            <a:ext uri="{FF2B5EF4-FFF2-40B4-BE49-F238E27FC236}">
              <a16:creationId xmlns:a16="http://schemas.microsoft.com/office/drawing/2014/main" id="{9760D115-B18C-4D21-96FF-75E98BDBE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19750" y="9535585"/>
          <a:ext cx="1830917" cy="475170"/>
        </a:xfrm>
        <a:prstGeom prst="rect">
          <a:avLst/>
        </a:prstGeom>
      </xdr:spPr>
    </xdr:pic>
    <xdr:clientData/>
  </xdr:twoCellAnchor>
  <xdr:twoCellAnchor editAs="oneCell">
    <xdr:from>
      <xdr:col>0</xdr:col>
      <xdr:colOff>2391834</xdr:colOff>
      <xdr:row>45</xdr:row>
      <xdr:rowOff>74084</xdr:rowOff>
    </xdr:from>
    <xdr:to>
      <xdr:col>2</xdr:col>
      <xdr:colOff>12401</xdr:colOff>
      <xdr:row>52</xdr:row>
      <xdr:rowOff>11855</xdr:rowOff>
    </xdr:to>
    <xdr:pic>
      <xdr:nvPicPr>
        <xdr:cNvPr id="10" name="11 Imagen">
          <a:extLst>
            <a:ext uri="{FF2B5EF4-FFF2-40B4-BE49-F238E27FC236}">
              <a16:creationId xmlns:a16="http://schemas.microsoft.com/office/drawing/2014/main" id="{DBEF9A80-B35D-4FEA-8E7D-C66369C6A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91834" y="9207501"/>
          <a:ext cx="1259117" cy="12617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0</xdr:rowOff>
        </xdr:from>
        <xdr:to>
          <xdr:col>5</xdr:col>
          <xdr:colOff>0</xdr:colOff>
          <xdr:row>245</xdr:row>
          <xdr:rowOff>28575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0AB7E093-B269-F38B-B1FB-D98BBF2B5B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Notas!$A$1:$D$154" spid="_x0000_s103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0" y="11779250"/>
              <a:ext cx="7514167" cy="3313324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0</xdr:rowOff>
        </xdr:from>
        <xdr:to>
          <xdr:col>5</xdr:col>
          <xdr:colOff>0</xdr:colOff>
          <xdr:row>245</xdr:row>
          <xdr:rowOff>28575</xdr:rowOff>
        </xdr:to>
        <xdr:pic>
          <xdr:nvPicPr>
            <xdr:cNvPr id="1032" name="Imagen 13">
              <a:extLst>
                <a:ext uri="{FF2B5EF4-FFF2-40B4-BE49-F238E27FC236}">
                  <a16:creationId xmlns:a16="http://schemas.microsoft.com/office/drawing/2014/main" id="{606779C7-C0E3-651A-1DD5-740184D927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Notas!$A$1:$D$154" spid="_x0000_s103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11791950"/>
              <a:ext cx="7505700" cy="33327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3/1-Enero%202023/2-Estado%20de%20Result.%20Enero%202023.xlsx" TargetMode="External"/><Relationship Id="rId1" Type="http://schemas.openxmlformats.org/officeDocument/2006/relationships/externalLinkPath" Target="2-Estado%20de%20Result.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7">
          <cell r="C27">
            <v>12558248.790000005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59"/>
  <sheetViews>
    <sheetView topLeftCell="A177" zoomScale="90" zoomScaleNormal="90" workbookViewId="0">
      <selection activeCell="G8" sqref="G8"/>
    </sheetView>
  </sheetViews>
  <sheetFormatPr baseColWidth="10" defaultColWidth="9.140625" defaultRowHeight="14.25" x14ac:dyDescent="0.2"/>
  <cols>
    <col min="1" max="1" width="42.85546875" style="2" customWidth="1"/>
    <col min="2" max="2" width="11.7109375" style="2" customWidth="1"/>
    <col min="3" max="3" width="27.7109375" style="2" customWidth="1"/>
    <col min="4" max="4" width="2.5703125" style="2" customWidth="1"/>
    <col min="5" max="5" width="27.71093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3" bestFit="1" customWidth="1"/>
    <col min="13" max="13" width="9.140625" style="2"/>
    <col min="14" max="14" width="19.42578125" style="2" bestFit="1" customWidth="1"/>
    <col min="15" max="15" width="14.7109375" style="34" bestFit="1" customWidth="1"/>
    <col min="16" max="16384" width="9.140625" style="2"/>
  </cols>
  <sheetData>
    <row r="1" spans="1:15" ht="66" customHeight="1" x14ac:dyDescent="0.2">
      <c r="A1" s="91" t="s">
        <v>122</v>
      </c>
      <c r="B1" s="91"/>
      <c r="C1" s="91"/>
      <c r="D1" s="91"/>
      <c r="E1" s="91"/>
      <c r="F1" s="3"/>
      <c r="G1" s="3"/>
      <c r="H1" s="3"/>
    </row>
    <row r="2" spans="1:15" x14ac:dyDescent="0.2">
      <c r="A2" s="29"/>
      <c r="B2" s="29"/>
      <c r="C2" s="29"/>
      <c r="D2" s="29"/>
      <c r="E2" s="29"/>
      <c r="F2" s="3"/>
      <c r="G2" s="3"/>
      <c r="H2" s="3"/>
    </row>
    <row r="3" spans="1:15" ht="15" thickBot="1" x14ac:dyDescent="0.25">
      <c r="A3" s="30"/>
      <c r="B3" s="30"/>
      <c r="C3" s="30"/>
      <c r="D3" s="30"/>
      <c r="E3" s="30"/>
      <c r="F3" s="3"/>
      <c r="G3" s="3"/>
      <c r="H3" s="3"/>
    </row>
    <row r="4" spans="1:15" ht="15" thickTop="1" x14ac:dyDescent="0.2">
      <c r="A4" s="29"/>
      <c r="B4" s="29"/>
      <c r="C4" s="29"/>
      <c r="D4" s="29"/>
      <c r="E4" s="29"/>
      <c r="F4" s="3"/>
      <c r="G4" s="3"/>
      <c r="H4" s="3"/>
    </row>
    <row r="5" spans="1:15" x14ac:dyDescent="0.2">
      <c r="A5" s="17"/>
      <c r="B5" s="17"/>
      <c r="C5" s="17"/>
      <c r="D5" s="17"/>
      <c r="E5" s="17"/>
      <c r="F5" s="4"/>
      <c r="G5" s="4"/>
      <c r="H5" s="3"/>
    </row>
    <row r="6" spans="1:15" ht="15.75" thickBot="1" x14ac:dyDescent="0.3">
      <c r="A6" s="37"/>
      <c r="B6" s="39" t="s">
        <v>0</v>
      </c>
      <c r="C6" s="5">
        <v>2023</v>
      </c>
      <c r="D6" s="17"/>
      <c r="E6" s="5">
        <v>2022</v>
      </c>
    </row>
    <row r="7" spans="1:15" ht="15" x14ac:dyDescent="0.25">
      <c r="A7" s="1" t="s">
        <v>1</v>
      </c>
      <c r="B7" s="39"/>
      <c r="C7" s="6"/>
      <c r="D7" s="6"/>
      <c r="E7" s="6"/>
    </row>
    <row r="8" spans="1:15" ht="15" x14ac:dyDescent="0.25">
      <c r="A8" s="1" t="s">
        <v>2</v>
      </c>
      <c r="B8" s="39"/>
      <c r="C8" s="6"/>
      <c r="D8" s="6"/>
      <c r="E8" s="6"/>
    </row>
    <row r="9" spans="1:15" ht="15" x14ac:dyDescent="0.25">
      <c r="A9" s="6" t="s">
        <v>3</v>
      </c>
      <c r="B9" s="39" t="s">
        <v>4</v>
      </c>
      <c r="C9" s="18">
        <v>99861250.019999996</v>
      </c>
      <c r="D9" s="23"/>
      <c r="E9" s="18">
        <v>63424052.020000003</v>
      </c>
    </row>
    <row r="10" spans="1:15" ht="15" x14ac:dyDescent="0.25">
      <c r="A10" s="6" t="s">
        <v>5</v>
      </c>
      <c r="B10" s="39" t="s">
        <v>6</v>
      </c>
      <c r="C10" s="19">
        <v>8032772.5700000003</v>
      </c>
      <c r="D10" s="23"/>
      <c r="E10" s="19">
        <v>2992.84</v>
      </c>
    </row>
    <row r="11" spans="1:15" ht="15" x14ac:dyDescent="0.25">
      <c r="A11" s="6" t="s">
        <v>7</v>
      </c>
      <c r="B11" s="39" t="s">
        <v>8</v>
      </c>
      <c r="C11" s="20">
        <v>1037451.28</v>
      </c>
      <c r="D11" s="23"/>
      <c r="E11" s="20">
        <v>688371.19</v>
      </c>
    </row>
    <row r="12" spans="1:15" ht="15" x14ac:dyDescent="0.25">
      <c r="A12" s="6" t="s">
        <v>9</v>
      </c>
      <c r="B12" s="39" t="s">
        <v>10</v>
      </c>
      <c r="C12" s="21">
        <v>1651483.1800000002</v>
      </c>
      <c r="D12" s="23"/>
      <c r="E12" s="21">
        <v>2164238.27</v>
      </c>
      <c r="H12"/>
      <c r="I12" s="14"/>
      <c r="L12" s="2"/>
      <c r="O12" s="2"/>
    </row>
    <row r="13" spans="1:15" x14ac:dyDescent="0.2">
      <c r="A13" s="1" t="s">
        <v>11</v>
      </c>
      <c r="B13" s="39"/>
      <c r="C13" s="22">
        <f>SUM(C9:C12)</f>
        <v>110582957.05000001</v>
      </c>
      <c r="D13" s="22"/>
      <c r="E13" s="22">
        <f t="shared" ref="E13" si="0">SUM(E9:E12)</f>
        <v>66279654.320000008</v>
      </c>
      <c r="H13"/>
      <c r="I13" s="14"/>
      <c r="L13" s="2"/>
      <c r="O13" s="2"/>
    </row>
    <row r="14" spans="1:15" ht="15" x14ac:dyDescent="0.25">
      <c r="A14" s="1"/>
      <c r="B14" s="39"/>
      <c r="C14" s="23"/>
      <c r="D14" s="23"/>
      <c r="E14" s="23"/>
      <c r="H14"/>
      <c r="I14" s="14"/>
      <c r="L14" s="2"/>
      <c r="O14" s="2"/>
    </row>
    <row r="15" spans="1:15" ht="15" x14ac:dyDescent="0.25">
      <c r="A15" s="1" t="s">
        <v>12</v>
      </c>
      <c r="B15" s="39"/>
      <c r="D15" s="23"/>
      <c r="E15" s="23"/>
      <c r="H15"/>
      <c r="I15" s="14"/>
      <c r="L15" s="2"/>
      <c r="O15" s="2"/>
    </row>
    <row r="16" spans="1:15" ht="15" x14ac:dyDescent="0.25">
      <c r="A16" s="6" t="s">
        <v>13</v>
      </c>
      <c r="B16" s="39" t="s">
        <v>14</v>
      </c>
      <c r="C16" s="18">
        <v>102080825.23</v>
      </c>
      <c r="D16" s="23"/>
      <c r="E16" s="18">
        <v>103665237.56</v>
      </c>
      <c r="I16" s="14"/>
      <c r="L16" s="2"/>
      <c r="O16" s="2"/>
    </row>
    <row r="17" spans="1:15" ht="15" x14ac:dyDescent="0.25">
      <c r="A17" s="6" t="s">
        <v>15</v>
      </c>
      <c r="B17" s="39" t="s">
        <v>16</v>
      </c>
      <c r="C17" s="19">
        <v>39233391.790000007</v>
      </c>
      <c r="D17" s="23"/>
      <c r="E17" s="19">
        <v>39233391.789999999</v>
      </c>
      <c r="I17" s="14"/>
      <c r="L17" s="2"/>
      <c r="O17" s="2"/>
    </row>
    <row r="18" spans="1:15" ht="15" x14ac:dyDescent="0.25">
      <c r="A18" s="6" t="s">
        <v>17</v>
      </c>
      <c r="B18" s="39" t="s">
        <v>18</v>
      </c>
      <c r="C18" s="24">
        <v>12572407.17</v>
      </c>
      <c r="D18" s="23"/>
      <c r="E18" s="24">
        <v>9407580.1899999995</v>
      </c>
      <c r="I18" s="14"/>
      <c r="L18" s="2"/>
      <c r="O18" s="2"/>
    </row>
    <row r="19" spans="1:15" ht="15" x14ac:dyDescent="0.25">
      <c r="A19" s="1" t="s">
        <v>19</v>
      </c>
      <c r="B19" s="39"/>
      <c r="C19" s="22">
        <f>SUM(C16:C18)</f>
        <v>153886624.19</v>
      </c>
      <c r="D19" s="23"/>
      <c r="E19" s="22">
        <f>SUM(E16:E18)</f>
        <v>152306209.53999999</v>
      </c>
      <c r="I19" s="14"/>
      <c r="L19" s="2"/>
      <c r="O19" s="2"/>
    </row>
    <row r="20" spans="1:15" ht="15" x14ac:dyDescent="0.25">
      <c r="A20" s="1"/>
      <c r="B20" s="39"/>
      <c r="C20" s="22"/>
      <c r="D20" s="23"/>
      <c r="E20" s="22"/>
      <c r="I20" s="14"/>
      <c r="L20" s="2"/>
      <c r="O20" s="2"/>
    </row>
    <row r="21" spans="1:15" ht="15" thickBot="1" x14ac:dyDescent="0.25">
      <c r="A21" s="1" t="s">
        <v>20</v>
      </c>
      <c r="B21" s="39"/>
      <c r="C21" s="25">
        <f>+C13+C19</f>
        <v>264469581.24000001</v>
      </c>
      <c r="D21" s="31"/>
      <c r="E21" s="25">
        <f>+E13+E19</f>
        <v>218585863.86000001</v>
      </c>
      <c r="H21" s="28"/>
      <c r="I21" s="14"/>
      <c r="L21" s="2"/>
      <c r="O21" s="2"/>
    </row>
    <row r="22" spans="1:15" ht="15.75" thickTop="1" x14ac:dyDescent="0.25">
      <c r="A22" s="1"/>
      <c r="B22" s="39"/>
      <c r="C22" s="6"/>
      <c r="D22" s="6"/>
      <c r="E22" s="6"/>
      <c r="I22" s="14"/>
      <c r="L22" s="2"/>
      <c r="O22" s="2"/>
    </row>
    <row r="23" spans="1:15" ht="15" x14ac:dyDescent="0.25">
      <c r="A23" s="1" t="s">
        <v>21</v>
      </c>
      <c r="B23" s="39"/>
      <c r="C23" s="7"/>
      <c r="D23" s="6"/>
      <c r="E23" s="6"/>
      <c r="I23" s="14"/>
      <c r="L23" s="2"/>
      <c r="O23" s="2"/>
    </row>
    <row r="24" spans="1:15" ht="15" x14ac:dyDescent="0.25">
      <c r="A24" s="1"/>
      <c r="B24" s="39"/>
      <c r="C24" s="7"/>
      <c r="D24" s="6"/>
      <c r="E24" s="6"/>
      <c r="I24" s="34"/>
      <c r="L24" s="2"/>
      <c r="O24" s="2"/>
    </row>
    <row r="25" spans="1:15" ht="15" x14ac:dyDescent="0.25">
      <c r="A25" s="40" t="s">
        <v>22</v>
      </c>
      <c r="B25" s="41"/>
      <c r="C25" s="6"/>
      <c r="D25" s="6"/>
      <c r="E25" s="6"/>
      <c r="I25" s="34"/>
      <c r="L25" s="2"/>
      <c r="O25" s="2"/>
    </row>
    <row r="26" spans="1:15" ht="15" x14ac:dyDescent="0.25">
      <c r="A26" s="6"/>
      <c r="B26" s="42"/>
      <c r="D26" s="6"/>
      <c r="E26" s="6"/>
      <c r="I26" s="34"/>
      <c r="L26" s="2"/>
      <c r="O26" s="2"/>
    </row>
    <row r="27" spans="1:15" ht="15" x14ac:dyDescent="0.25">
      <c r="A27" s="6" t="s">
        <v>23</v>
      </c>
      <c r="B27" s="39" t="s">
        <v>24</v>
      </c>
      <c r="C27" s="36">
        <v>3170234.8699999996</v>
      </c>
      <c r="D27" s="23"/>
      <c r="E27" s="18">
        <v>3718741.92</v>
      </c>
    </row>
    <row r="28" spans="1:15" ht="15" x14ac:dyDescent="0.25">
      <c r="A28" s="6" t="s">
        <v>25</v>
      </c>
      <c r="B28" s="39" t="s">
        <v>26</v>
      </c>
      <c r="C28" s="18">
        <v>736867.83999999997</v>
      </c>
      <c r="D28" s="23"/>
      <c r="E28" s="18">
        <v>722883.44</v>
      </c>
    </row>
    <row r="29" spans="1:15" ht="15" x14ac:dyDescent="0.25">
      <c r="A29" s="6" t="s">
        <v>27</v>
      </c>
      <c r="B29" s="39" t="s">
        <v>28</v>
      </c>
      <c r="C29" s="26">
        <v>7841519.7999999998</v>
      </c>
      <c r="D29" s="23"/>
      <c r="E29" s="26">
        <v>25449217.32</v>
      </c>
    </row>
    <row r="30" spans="1:15" x14ac:dyDescent="0.2">
      <c r="A30" s="1" t="s">
        <v>29</v>
      </c>
      <c r="B30" s="39"/>
      <c r="C30" s="22">
        <f>SUM(C27:C29)</f>
        <v>11748622.51</v>
      </c>
      <c r="D30" s="31"/>
      <c r="E30" s="22">
        <f>SUM(E27:E29)</f>
        <v>29890842.68</v>
      </c>
    </row>
    <row r="31" spans="1:15" x14ac:dyDescent="0.2">
      <c r="A31" s="1"/>
      <c r="B31" s="1"/>
      <c r="C31" s="22"/>
      <c r="D31" s="31"/>
      <c r="E31" s="22"/>
    </row>
    <row r="32" spans="1:15" x14ac:dyDescent="0.2">
      <c r="A32" s="40" t="s">
        <v>30</v>
      </c>
      <c r="B32" s="1"/>
      <c r="C32" s="22"/>
      <c r="D32" s="31"/>
      <c r="E32" s="22"/>
    </row>
    <row r="33" spans="1:15" ht="15" x14ac:dyDescent="0.25">
      <c r="A33" s="6" t="s">
        <v>31</v>
      </c>
      <c r="B33" s="1"/>
      <c r="C33" s="27">
        <v>0</v>
      </c>
      <c r="D33" s="31"/>
      <c r="E33" s="27">
        <v>0</v>
      </c>
    </row>
    <row r="34" spans="1:15" x14ac:dyDescent="0.2">
      <c r="A34" s="1" t="s">
        <v>32</v>
      </c>
      <c r="B34" s="1"/>
      <c r="C34" s="22">
        <v>0</v>
      </c>
      <c r="D34" s="31"/>
      <c r="E34" s="22">
        <v>0</v>
      </c>
    </row>
    <row r="35" spans="1:15" ht="15" x14ac:dyDescent="0.25">
      <c r="A35" s="6"/>
      <c r="B35" s="6"/>
      <c r="C35" s="23"/>
      <c r="D35" s="23"/>
      <c r="E35" s="23"/>
    </row>
    <row r="36" spans="1:15" ht="15" x14ac:dyDescent="0.25">
      <c r="A36" s="1" t="s">
        <v>33</v>
      </c>
      <c r="B36" s="1"/>
      <c r="C36" s="20"/>
      <c r="D36" s="20"/>
      <c r="E36" s="20"/>
      <c r="K36" s="34"/>
      <c r="L36" s="2"/>
      <c r="O36" s="2"/>
    </row>
    <row r="37" spans="1:15" ht="15" x14ac:dyDescent="0.25">
      <c r="A37" s="6" t="s">
        <v>34</v>
      </c>
      <c r="B37" s="6"/>
      <c r="C37" s="18">
        <v>14037511</v>
      </c>
      <c r="D37" s="31"/>
      <c r="E37" s="44">
        <v>-3359615.92</v>
      </c>
      <c r="K37" s="34"/>
      <c r="L37" s="2"/>
      <c r="O37" s="2"/>
    </row>
    <row r="38" spans="1:15" ht="15" x14ac:dyDescent="0.25">
      <c r="A38" s="6" t="s">
        <v>35</v>
      </c>
      <c r="B38" s="6"/>
      <c r="C38" s="18">
        <v>9450837.6500000004</v>
      </c>
      <c r="D38" s="31"/>
      <c r="E38" s="18">
        <v>9450837.6500000004</v>
      </c>
      <c r="I38" s="28"/>
      <c r="K38" s="34"/>
      <c r="L38" s="2"/>
      <c r="O38" s="2"/>
    </row>
    <row r="39" spans="1:15" ht="15" x14ac:dyDescent="0.25">
      <c r="A39" s="6" t="s">
        <v>36</v>
      </c>
      <c r="B39" s="6"/>
      <c r="C39" s="18">
        <v>216674361.28999999</v>
      </c>
      <c r="D39" s="32"/>
      <c r="E39" s="18">
        <v>175939913.22999999</v>
      </c>
      <c r="G39" s="35"/>
      <c r="H39" s="35"/>
      <c r="I39" s="35"/>
      <c r="K39" s="34"/>
      <c r="L39" s="2"/>
      <c r="O39" s="2"/>
    </row>
    <row r="40" spans="1:15" ht="15" x14ac:dyDescent="0.25">
      <c r="A40" s="6" t="s">
        <v>37</v>
      </c>
      <c r="B40" s="6"/>
      <c r="C40" s="46">
        <f>+'[1]ESTADO DE RESULTADOS'!$C$27</f>
        <v>12558248.790000005</v>
      </c>
      <c r="D40" s="32"/>
      <c r="E40" s="45">
        <v>6663886.2199999997</v>
      </c>
      <c r="G40" s="28"/>
      <c r="H40" s="28"/>
      <c r="I40" s="28"/>
      <c r="K40" s="34"/>
      <c r="L40" s="2"/>
      <c r="O40" s="2"/>
    </row>
    <row r="41" spans="1:15" x14ac:dyDescent="0.2">
      <c r="A41" s="1" t="s">
        <v>38</v>
      </c>
      <c r="B41" s="1"/>
      <c r="C41" s="22">
        <f>SUM(C37:C40)</f>
        <v>252720958.72999999</v>
      </c>
      <c r="D41" s="31"/>
      <c r="E41" s="22">
        <f>SUM(E37:E40)</f>
        <v>188695021.17999998</v>
      </c>
      <c r="G41" s="35"/>
      <c r="H41" s="35"/>
      <c r="I41" s="35"/>
      <c r="K41" s="34"/>
      <c r="L41" s="2"/>
      <c r="O41" s="2"/>
    </row>
    <row r="42" spans="1:15" x14ac:dyDescent="0.2">
      <c r="A42" s="1"/>
      <c r="B42" s="1"/>
      <c r="C42" s="22"/>
      <c r="D42" s="31"/>
      <c r="E42" s="22"/>
      <c r="K42" s="34"/>
      <c r="L42" s="2"/>
      <c r="O42" s="2"/>
    </row>
    <row r="43" spans="1:15" ht="15" thickBot="1" x14ac:dyDescent="0.25">
      <c r="A43" s="1" t="s">
        <v>39</v>
      </c>
      <c r="B43" s="1"/>
      <c r="C43" s="25">
        <f>+C30+C41</f>
        <v>264469581.23999998</v>
      </c>
      <c r="D43" s="31"/>
      <c r="E43" s="25">
        <f>+E30+E41</f>
        <v>218585863.85999998</v>
      </c>
      <c r="K43" s="34"/>
      <c r="L43" s="2"/>
      <c r="O43" s="2"/>
    </row>
    <row r="44" spans="1:15" ht="15" thickTop="1" x14ac:dyDescent="0.2">
      <c r="C44" s="7"/>
      <c r="D44" s="7"/>
      <c r="E44" s="7"/>
      <c r="K44" s="34"/>
      <c r="L44" s="2"/>
      <c r="O44" s="2"/>
    </row>
    <row r="45" spans="1:15" x14ac:dyDescent="0.2">
      <c r="A45" s="17"/>
      <c r="B45" s="17"/>
      <c r="C45" s="14"/>
      <c r="D45" s="16"/>
      <c r="E45" s="16"/>
      <c r="I45" s="28"/>
      <c r="K45" s="34"/>
      <c r="L45" s="2"/>
      <c r="O45" s="2"/>
    </row>
    <row r="46" spans="1:15" ht="15" x14ac:dyDescent="0.25">
      <c r="A46" s="37" t="s">
        <v>40</v>
      </c>
      <c r="B46" s="92" t="s">
        <v>160</v>
      </c>
      <c r="C46" s="92"/>
      <c r="D46" s="92" t="s">
        <v>40</v>
      </c>
      <c r="E46" s="92"/>
      <c r="F46" s="1"/>
      <c r="I46" s="28"/>
      <c r="K46" s="34"/>
      <c r="L46" s="2"/>
      <c r="O46" s="2"/>
    </row>
    <row r="47" spans="1:15" ht="15" x14ac:dyDescent="0.25">
      <c r="A47" s="37"/>
      <c r="B47" s="37"/>
      <c r="C47" s="37"/>
      <c r="D47" s="37"/>
      <c r="E47" s="37"/>
      <c r="F47" s="1"/>
      <c r="K47" s="34"/>
      <c r="L47" s="2"/>
      <c r="O47" s="2"/>
    </row>
    <row r="48" spans="1:15" ht="15" x14ac:dyDescent="0.25">
      <c r="A48" s="37"/>
      <c r="B48" s="37"/>
      <c r="C48" s="17"/>
      <c r="D48" s="17"/>
      <c r="E48" s="6"/>
      <c r="K48" s="34"/>
      <c r="L48" s="2"/>
      <c r="O48" s="2"/>
    </row>
    <row r="49" spans="1:10" ht="15" x14ac:dyDescent="0.25">
      <c r="A49" s="8"/>
      <c r="B49" s="8"/>
      <c r="C49" s="6"/>
      <c r="D49" s="6"/>
    </row>
    <row r="50" spans="1:10" x14ac:dyDescent="0.2">
      <c r="A50" s="8"/>
      <c r="B50" s="8"/>
    </row>
    <row r="51" spans="1:10" ht="15" x14ac:dyDescent="0.25">
      <c r="A51" s="38" t="s">
        <v>41</v>
      </c>
      <c r="B51" s="93" t="s">
        <v>158</v>
      </c>
      <c r="C51" s="93"/>
      <c r="D51" s="1"/>
      <c r="E51" s="38" t="s">
        <v>119</v>
      </c>
    </row>
    <row r="52" spans="1:10" ht="15" x14ac:dyDescent="0.25">
      <c r="A52" s="38" t="s">
        <v>42</v>
      </c>
      <c r="B52" s="93" t="s">
        <v>159</v>
      </c>
      <c r="C52" s="93"/>
      <c r="E52" s="43" t="s">
        <v>43</v>
      </c>
      <c r="F52" s="1"/>
    </row>
    <row r="53" spans="1:10" ht="15" x14ac:dyDescent="0.25">
      <c r="A53" s="38"/>
      <c r="B53" s="38"/>
      <c r="C53" s="38"/>
      <c r="D53" s="38"/>
      <c r="E53" s="38"/>
      <c r="F53" s="1"/>
    </row>
    <row r="54" spans="1:10" ht="15" thickBot="1" x14ac:dyDescent="0.25">
      <c r="A54" s="15"/>
      <c r="B54" s="15"/>
      <c r="C54" s="15"/>
      <c r="D54" s="15"/>
      <c r="E54" s="15"/>
      <c r="J54" s="9"/>
    </row>
    <row r="55" spans="1:10" ht="15.75" thickTop="1" x14ac:dyDescent="0.25">
      <c r="A55" s="10" t="s">
        <v>44</v>
      </c>
      <c r="B55" s="11"/>
      <c r="C55" s="11"/>
      <c r="D55" s="90" t="s">
        <v>45</v>
      </c>
      <c r="E55" s="90"/>
      <c r="F55" s="12"/>
      <c r="I55" s="13"/>
      <c r="J55" s="9"/>
    </row>
    <row r="56" spans="1:10" ht="15" x14ac:dyDescent="0.25">
      <c r="A56" s="10" t="s">
        <v>46</v>
      </c>
      <c r="B56" s="11"/>
      <c r="C56" s="11"/>
      <c r="D56" s="11"/>
      <c r="E56" s="11"/>
      <c r="F56" s="11"/>
      <c r="G56" s="13"/>
      <c r="J56" s="9"/>
    </row>
    <row r="57" spans="1:10" ht="15" x14ac:dyDescent="0.25">
      <c r="A57" s="10"/>
      <c r="B57" s="11"/>
      <c r="C57" s="11"/>
      <c r="D57" s="11"/>
      <c r="E57" s="11"/>
      <c r="F57" s="11"/>
      <c r="G57" s="13"/>
      <c r="J57" s="9"/>
    </row>
    <row r="58" spans="1:10" ht="15" x14ac:dyDescent="0.25">
      <c r="A58" s="10"/>
      <c r="B58" s="11"/>
      <c r="C58" s="11"/>
      <c r="D58" s="11"/>
      <c r="E58" s="11"/>
      <c r="F58" s="11"/>
      <c r="G58" s="13"/>
      <c r="J58" s="9"/>
    </row>
    <row r="59" spans="1:10" ht="15" x14ac:dyDescent="0.25">
      <c r="A59" s="10"/>
      <c r="B59" s="11"/>
      <c r="C59" s="11"/>
      <c r="D59" s="11"/>
      <c r="E59" s="11"/>
      <c r="F59" s="11"/>
      <c r="G59" s="13"/>
      <c r="J59" s="9"/>
    </row>
  </sheetData>
  <mergeCells count="6">
    <mergeCell ref="D55:E55"/>
    <mergeCell ref="A1:E1"/>
    <mergeCell ref="D46:E46"/>
    <mergeCell ref="B46:C46"/>
    <mergeCell ref="B52:C52"/>
    <mergeCell ref="B51:C51"/>
  </mergeCells>
  <phoneticPr fontId="0" type="noConversion"/>
  <pageMargins left="0.74803149606299213" right="0.74803149606299213" top="1.2786614173228346" bottom="0.51181102362204722" header="0.15748031496062992" footer="0"/>
  <pageSetup paperSize="9" scale="76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tabSelected="1" topLeftCell="A102" zoomScaleNormal="100" workbookViewId="0">
      <selection activeCell="G128" sqref="G127:G128"/>
    </sheetView>
  </sheetViews>
  <sheetFormatPr baseColWidth="10" defaultRowHeight="15.75" x14ac:dyDescent="0.25"/>
  <cols>
    <col min="1" max="1" width="57" style="54" customWidth="1"/>
    <col min="2" max="2" width="29.7109375" style="69" bestFit="1" customWidth="1"/>
    <col min="3" max="3" width="12" style="54" customWidth="1"/>
    <col min="4" max="4" width="23.28515625" style="69" customWidth="1"/>
    <col min="5" max="5" width="18.85546875" style="54" customWidth="1"/>
    <col min="6" max="7" width="11.42578125" style="54"/>
    <col min="8" max="9" width="11.5703125" style="54" bestFit="1" customWidth="1"/>
    <col min="10" max="10" width="11.42578125" style="54"/>
    <col min="11" max="11" width="11.5703125" style="54" bestFit="1" customWidth="1"/>
    <col min="12" max="16384" width="11.42578125" style="54"/>
  </cols>
  <sheetData>
    <row r="1" spans="1:16" s="49" customFormat="1" ht="66" customHeight="1" thickBot="1" x14ac:dyDescent="0.3">
      <c r="A1" s="95" t="s">
        <v>156</v>
      </c>
      <c r="B1" s="96"/>
      <c r="C1" s="96"/>
      <c r="D1" s="97"/>
      <c r="E1" s="47"/>
      <c r="F1" s="47"/>
      <c r="G1" s="48"/>
      <c r="H1" s="48"/>
      <c r="I1" s="48"/>
      <c r="M1" s="50"/>
      <c r="P1" s="51"/>
    </row>
    <row r="2" spans="1:16" x14ac:dyDescent="0.25">
      <c r="A2" s="52"/>
      <c r="B2" s="53"/>
      <c r="C2" s="52"/>
      <c r="D2" s="53"/>
    </row>
    <row r="3" spans="1:16" x14ac:dyDescent="0.25">
      <c r="A3" s="55" t="s">
        <v>47</v>
      </c>
      <c r="B3" s="53"/>
      <c r="C3" s="52"/>
      <c r="D3" s="53"/>
    </row>
    <row r="4" spans="1:16" x14ac:dyDescent="0.25">
      <c r="A4" s="55" t="s">
        <v>1</v>
      </c>
      <c r="B4" s="53"/>
      <c r="C4" s="52"/>
      <c r="D4" s="53"/>
    </row>
    <row r="5" spans="1:16" x14ac:dyDescent="0.25">
      <c r="A5" s="52"/>
      <c r="B5" s="53"/>
      <c r="C5" s="52"/>
      <c r="D5" s="53"/>
    </row>
    <row r="6" spans="1:16" x14ac:dyDescent="0.25">
      <c r="A6" s="98" t="s">
        <v>48</v>
      </c>
      <c r="B6" s="98"/>
      <c r="C6" s="98"/>
      <c r="D6" s="98"/>
    </row>
    <row r="7" spans="1:16" ht="31.5" customHeight="1" x14ac:dyDescent="0.25">
      <c r="A7" s="99" t="s">
        <v>123</v>
      </c>
      <c r="B7" s="99"/>
      <c r="C7" s="99"/>
      <c r="D7" s="99"/>
    </row>
    <row r="8" spans="1:16" x14ac:dyDescent="0.25">
      <c r="A8" s="55" t="s">
        <v>49</v>
      </c>
      <c r="B8" s="56">
        <v>2023</v>
      </c>
      <c r="C8" s="56"/>
      <c r="D8" s="56">
        <v>2022</v>
      </c>
    </row>
    <row r="9" spans="1:16" x14ac:dyDescent="0.25">
      <c r="A9" s="52" t="s">
        <v>50</v>
      </c>
      <c r="B9" s="53">
        <v>50000</v>
      </c>
      <c r="C9" s="53"/>
      <c r="D9" s="53">
        <v>50000</v>
      </c>
    </row>
    <row r="10" spans="1:16" x14ac:dyDescent="0.25">
      <c r="A10" s="52" t="s">
        <v>51</v>
      </c>
      <c r="B10" s="53">
        <v>12407364.039999999</v>
      </c>
      <c r="C10" s="53"/>
      <c r="D10" s="53">
        <v>1901000.93</v>
      </c>
    </row>
    <row r="11" spans="1:16" x14ac:dyDescent="0.25">
      <c r="A11" s="52" t="s">
        <v>52</v>
      </c>
      <c r="B11" s="53">
        <v>2125495.29</v>
      </c>
      <c r="C11" s="53"/>
      <c r="D11" s="53">
        <v>750579.59</v>
      </c>
    </row>
    <row r="12" spans="1:16" x14ac:dyDescent="0.25">
      <c r="A12" s="52" t="s">
        <v>53</v>
      </c>
      <c r="B12" s="53">
        <v>22224.99</v>
      </c>
      <c r="C12" s="53"/>
      <c r="D12" s="53">
        <v>164581.53</v>
      </c>
    </row>
    <row r="13" spans="1:16" x14ac:dyDescent="0.25">
      <c r="A13" s="52" t="s">
        <v>54</v>
      </c>
      <c r="B13" s="57">
        <v>715151</v>
      </c>
      <c r="C13" s="53"/>
      <c r="D13" s="57">
        <v>698331</v>
      </c>
    </row>
    <row r="14" spans="1:16" ht="16.5" thickBot="1" x14ac:dyDescent="0.3">
      <c r="A14" s="52" t="s">
        <v>55</v>
      </c>
      <c r="B14" s="82">
        <f>SUM(B9:B13)</f>
        <v>15320235.319999998</v>
      </c>
      <c r="C14" s="58"/>
      <c r="D14" s="82">
        <f>SUM(D9:D13)</f>
        <v>3564493.05</v>
      </c>
    </row>
    <row r="15" spans="1:16" ht="16.5" thickTop="1" x14ac:dyDescent="0.25">
      <c r="A15" s="52"/>
      <c r="B15" s="53"/>
      <c r="C15" s="52"/>
      <c r="D15" s="53"/>
    </row>
    <row r="16" spans="1:16" x14ac:dyDescent="0.25">
      <c r="A16" s="55" t="s">
        <v>56</v>
      </c>
      <c r="B16" s="53"/>
      <c r="C16" s="52"/>
      <c r="D16" s="53"/>
    </row>
    <row r="17" spans="1:6" ht="38.25" customHeight="1" x14ac:dyDescent="0.25">
      <c r="A17" s="99" t="s">
        <v>124</v>
      </c>
      <c r="B17" s="99"/>
      <c r="C17" s="99"/>
      <c r="D17" s="99"/>
      <c r="E17" s="59"/>
      <c r="F17" s="59"/>
    </row>
    <row r="18" spans="1:6" x14ac:dyDescent="0.25">
      <c r="A18" s="52"/>
      <c r="B18" s="53"/>
      <c r="C18" s="52"/>
      <c r="D18" s="53"/>
    </row>
    <row r="19" spans="1:6" x14ac:dyDescent="0.25">
      <c r="A19" s="55" t="s">
        <v>49</v>
      </c>
      <c r="B19" s="80">
        <v>2023</v>
      </c>
      <c r="C19" s="65"/>
      <c r="D19" s="80">
        <v>2022</v>
      </c>
    </row>
    <row r="20" spans="1:6" x14ac:dyDescent="0.25">
      <c r="A20" s="52" t="s">
        <v>57</v>
      </c>
      <c r="B20" s="60" t="s">
        <v>125</v>
      </c>
      <c r="C20" s="61"/>
      <c r="D20" s="79" t="s">
        <v>128</v>
      </c>
      <c r="F20" s="62"/>
    </row>
    <row r="21" spans="1:6" ht="16.5" thickBot="1" x14ac:dyDescent="0.3">
      <c r="A21" s="52"/>
      <c r="B21" s="85" t="s">
        <v>126</v>
      </c>
      <c r="C21" s="63"/>
      <c r="D21" s="86" t="s">
        <v>127</v>
      </c>
      <c r="F21" s="62"/>
    </row>
    <row r="22" spans="1:6" ht="16.5" thickTop="1" x14ac:dyDescent="0.25">
      <c r="A22" s="52"/>
      <c r="B22" s="64"/>
      <c r="C22" s="61"/>
      <c r="D22" s="64"/>
      <c r="E22" s="62"/>
      <c r="F22" s="62"/>
    </row>
    <row r="23" spans="1:6" ht="31.5" customHeight="1" x14ac:dyDescent="0.25">
      <c r="A23" s="99" t="s">
        <v>129</v>
      </c>
      <c r="B23" s="99"/>
      <c r="C23" s="99"/>
      <c r="D23" s="99"/>
    </row>
    <row r="24" spans="1:6" x14ac:dyDescent="0.25">
      <c r="A24" s="52"/>
      <c r="B24" s="53"/>
      <c r="C24" s="52"/>
      <c r="D24" s="53"/>
    </row>
    <row r="25" spans="1:6" x14ac:dyDescent="0.25">
      <c r="A25" s="55" t="s">
        <v>58</v>
      </c>
      <c r="B25" s="53"/>
      <c r="C25" s="52"/>
      <c r="D25" s="53"/>
    </row>
    <row r="26" spans="1:6" x14ac:dyDescent="0.25">
      <c r="A26" s="94" t="s">
        <v>130</v>
      </c>
      <c r="B26" s="94"/>
      <c r="C26" s="94"/>
      <c r="D26" s="94"/>
    </row>
    <row r="27" spans="1:6" x14ac:dyDescent="0.25">
      <c r="A27" s="52"/>
      <c r="B27" s="53"/>
      <c r="C27" s="52"/>
      <c r="D27" s="53"/>
    </row>
    <row r="28" spans="1:6" x14ac:dyDescent="0.25">
      <c r="A28" s="55" t="s">
        <v>49</v>
      </c>
      <c r="B28" s="80">
        <v>2023</v>
      </c>
      <c r="C28" s="65"/>
      <c r="D28" s="80">
        <v>2022</v>
      </c>
    </row>
    <row r="29" spans="1:6" x14ac:dyDescent="0.25">
      <c r="A29" s="52" t="s">
        <v>59</v>
      </c>
      <c r="B29" s="66">
        <v>83256611.280000001</v>
      </c>
      <c r="C29" s="67"/>
      <c r="D29" s="66">
        <v>59454148.950000003</v>
      </c>
    </row>
    <row r="30" spans="1:6" ht="16.5" thickBot="1" x14ac:dyDescent="0.3">
      <c r="A30" s="52" t="s">
        <v>60</v>
      </c>
      <c r="B30" s="83">
        <f>+B29</f>
        <v>83256611.280000001</v>
      </c>
      <c r="C30" s="67"/>
      <c r="D30" s="83">
        <f>+D29</f>
        <v>59454148.950000003</v>
      </c>
    </row>
    <row r="31" spans="1:6" ht="16.5" thickTop="1" x14ac:dyDescent="0.25">
      <c r="A31" s="52"/>
      <c r="B31" s="53"/>
      <c r="C31" s="52"/>
      <c r="D31" s="53"/>
    </row>
    <row r="32" spans="1:6" x14ac:dyDescent="0.25">
      <c r="A32" s="52"/>
      <c r="B32" s="53"/>
      <c r="C32" s="52"/>
      <c r="D32" s="53"/>
    </row>
    <row r="33" spans="1:8" ht="14.25" customHeight="1" x14ac:dyDescent="0.25">
      <c r="A33" s="98" t="s">
        <v>61</v>
      </c>
      <c r="B33" s="98"/>
      <c r="C33" s="98"/>
      <c r="D33" s="98"/>
    </row>
    <row r="34" spans="1:8" ht="35.25" customHeight="1" x14ac:dyDescent="0.25">
      <c r="A34" s="99" t="s">
        <v>131</v>
      </c>
      <c r="B34" s="99"/>
      <c r="C34" s="99"/>
      <c r="D34" s="99"/>
    </row>
    <row r="35" spans="1:8" x14ac:dyDescent="0.25">
      <c r="A35" s="52"/>
      <c r="B35" s="53"/>
      <c r="C35" s="52"/>
      <c r="D35" s="53"/>
    </row>
    <row r="36" spans="1:8" x14ac:dyDescent="0.25">
      <c r="A36" s="55" t="s">
        <v>132</v>
      </c>
      <c r="B36" s="53"/>
      <c r="C36" s="52"/>
      <c r="D36" s="53"/>
    </row>
    <row r="37" spans="1:8" ht="30.75" customHeight="1" x14ac:dyDescent="0.25">
      <c r="A37" s="99" t="s">
        <v>157</v>
      </c>
      <c r="B37" s="94"/>
      <c r="C37" s="94"/>
      <c r="D37" s="94"/>
    </row>
    <row r="38" spans="1:8" x14ac:dyDescent="0.25">
      <c r="A38" s="68"/>
      <c r="B38" s="70"/>
      <c r="C38" s="71"/>
      <c r="D38" s="70"/>
    </row>
    <row r="39" spans="1:8" x14ac:dyDescent="0.25">
      <c r="A39" s="87" t="s">
        <v>49</v>
      </c>
      <c r="B39" s="56">
        <v>2023</v>
      </c>
      <c r="C39" s="65"/>
      <c r="D39" s="56">
        <v>2022</v>
      </c>
      <c r="E39"/>
      <c r="F39"/>
      <c r="G39" s="87"/>
      <c r="H39" s="87"/>
    </row>
    <row r="40" spans="1:8" x14ac:dyDescent="0.25">
      <c r="A40" s="52" t="s">
        <v>134</v>
      </c>
      <c r="B40" s="53">
        <v>6005.82</v>
      </c>
      <c r="C40" s="53"/>
      <c r="D40" s="53">
        <v>0</v>
      </c>
      <c r="E40"/>
      <c r="F40"/>
      <c r="G40"/>
      <c r="H40"/>
    </row>
    <row r="41" spans="1:8" x14ac:dyDescent="0.25">
      <c r="A41" s="52" t="s">
        <v>135</v>
      </c>
      <c r="B41" s="53">
        <v>426183.52</v>
      </c>
      <c r="C41" s="53"/>
      <c r="D41" s="53">
        <v>0</v>
      </c>
      <c r="E41"/>
      <c r="F41"/>
      <c r="G41"/>
      <c r="H41"/>
    </row>
    <row r="42" spans="1:8" x14ac:dyDescent="0.25">
      <c r="A42" s="52" t="s">
        <v>136</v>
      </c>
      <c r="B42" s="53">
        <v>323710.59000000003</v>
      </c>
      <c r="C42" s="53"/>
      <c r="D42" s="53">
        <v>0</v>
      </c>
      <c r="E42"/>
      <c r="F42"/>
      <c r="G42"/>
      <c r="H42"/>
    </row>
    <row r="43" spans="1:8" x14ac:dyDescent="0.25">
      <c r="A43" s="52" t="s">
        <v>137</v>
      </c>
      <c r="B43" s="53">
        <v>397228.25</v>
      </c>
      <c r="C43" s="53"/>
      <c r="D43" s="53">
        <v>0</v>
      </c>
      <c r="E43"/>
      <c r="F43"/>
      <c r="G43"/>
      <c r="H43"/>
    </row>
    <row r="44" spans="1:8" x14ac:dyDescent="0.25">
      <c r="A44" s="52" t="s">
        <v>138</v>
      </c>
      <c r="B44" s="53">
        <v>109657.17</v>
      </c>
      <c r="C44" s="53"/>
      <c r="D44" s="53">
        <v>0</v>
      </c>
      <c r="E44"/>
      <c r="F44"/>
      <c r="G44"/>
      <c r="H44"/>
    </row>
    <row r="45" spans="1:8" x14ac:dyDescent="0.25">
      <c r="A45" s="52" t="s">
        <v>62</v>
      </c>
      <c r="B45" s="53">
        <v>0</v>
      </c>
      <c r="C45" s="53"/>
      <c r="D45" s="53">
        <v>2992.84</v>
      </c>
      <c r="E45"/>
      <c r="F45"/>
      <c r="G45"/>
      <c r="H45"/>
    </row>
    <row r="46" spans="1:8" ht="16.5" thickBot="1" x14ac:dyDescent="0.3">
      <c r="A46" s="88" t="s">
        <v>139</v>
      </c>
      <c r="B46" s="82">
        <v>1262785.3500000001</v>
      </c>
      <c r="C46" s="89"/>
      <c r="D46" s="84">
        <v>2992.84</v>
      </c>
      <c r="E46"/>
      <c r="F46"/>
      <c r="G46"/>
      <c r="H46"/>
    </row>
    <row r="47" spans="1:8" ht="16.5" thickTop="1" x14ac:dyDescent="0.25">
      <c r="A47" s="52"/>
      <c r="B47" s="58"/>
      <c r="C47" s="52"/>
      <c r="D47" s="74"/>
    </row>
    <row r="48" spans="1:8" x14ac:dyDescent="0.25">
      <c r="A48" s="55" t="s">
        <v>133</v>
      </c>
      <c r="B48" s="53"/>
      <c r="C48" s="52"/>
      <c r="D48" s="53"/>
    </row>
    <row r="49" spans="1:9" x14ac:dyDescent="0.25">
      <c r="A49" s="100" t="s">
        <v>140</v>
      </c>
      <c r="B49" s="100"/>
      <c r="C49" s="100"/>
      <c r="D49" s="100"/>
    </row>
    <row r="50" spans="1:9" x14ac:dyDescent="0.25">
      <c r="A50" s="100"/>
      <c r="B50" s="100"/>
      <c r="C50" s="100"/>
      <c r="D50" s="100"/>
    </row>
    <row r="51" spans="1:9" x14ac:dyDescent="0.25">
      <c r="A51" s="55" t="s">
        <v>49</v>
      </c>
      <c r="B51" s="56">
        <v>2023</v>
      </c>
      <c r="C51" s="56"/>
      <c r="D51" s="56">
        <v>2022</v>
      </c>
    </row>
    <row r="52" spans="1:9" x14ac:dyDescent="0.25">
      <c r="A52" s="52" t="s">
        <v>120</v>
      </c>
      <c r="B52" s="81">
        <v>6769987.2199999997</v>
      </c>
      <c r="C52" s="65"/>
      <c r="D52" s="73">
        <v>0</v>
      </c>
    </row>
    <row r="53" spans="1:9" ht="16.5" thickBot="1" x14ac:dyDescent="0.3">
      <c r="A53" s="52" t="s">
        <v>121</v>
      </c>
      <c r="B53" s="82">
        <f>SUM(B52:B52)</f>
        <v>6769987.2199999997</v>
      </c>
      <c r="C53" s="52"/>
      <c r="D53" s="84">
        <f>SUM(D52:D52)</f>
        <v>0</v>
      </c>
    </row>
    <row r="54" spans="1:9" ht="16.5" thickTop="1" x14ac:dyDescent="0.25">
      <c r="A54" s="52"/>
      <c r="B54" s="58"/>
      <c r="C54" s="52"/>
      <c r="D54" s="74"/>
    </row>
    <row r="55" spans="1:9" x14ac:dyDescent="0.25">
      <c r="A55" s="98" t="s">
        <v>63</v>
      </c>
      <c r="B55" s="98"/>
      <c r="C55" s="98"/>
      <c r="D55" s="98"/>
    </row>
    <row r="56" spans="1:9" x14ac:dyDescent="0.25">
      <c r="A56" s="94" t="s">
        <v>141</v>
      </c>
      <c r="B56" s="94"/>
      <c r="C56" s="94"/>
      <c r="D56" s="94"/>
    </row>
    <row r="57" spans="1:9" x14ac:dyDescent="0.25">
      <c r="A57" s="52"/>
      <c r="B57" s="53"/>
      <c r="C57" s="52"/>
      <c r="D57" s="53"/>
    </row>
    <row r="58" spans="1:9" x14ac:dyDescent="0.25">
      <c r="A58" s="52" t="s">
        <v>49</v>
      </c>
      <c r="B58" s="56">
        <v>2023</v>
      </c>
      <c r="C58" s="56"/>
      <c r="D58" s="56">
        <v>2022</v>
      </c>
      <c r="I58" s="54" t="s">
        <v>64</v>
      </c>
    </row>
    <row r="59" spans="1:9" x14ac:dyDescent="0.25">
      <c r="A59" s="52" t="s">
        <v>65</v>
      </c>
      <c r="B59" s="64">
        <v>575778.15</v>
      </c>
      <c r="C59" s="67"/>
      <c r="D59" s="64">
        <v>360564.98</v>
      </c>
    </row>
    <row r="60" spans="1:9" x14ac:dyDescent="0.25">
      <c r="A60" s="52" t="s">
        <v>66</v>
      </c>
      <c r="B60" s="66">
        <v>461673.13</v>
      </c>
      <c r="C60" s="67"/>
      <c r="D60" s="66">
        <v>327806.21000000002</v>
      </c>
    </row>
    <row r="61" spans="1:9" ht="16.5" thickBot="1" x14ac:dyDescent="0.3">
      <c r="A61" s="52" t="s">
        <v>67</v>
      </c>
      <c r="B61" s="83">
        <f>SUM(B59:B60)</f>
        <v>1037451.28</v>
      </c>
      <c r="C61" s="75"/>
      <c r="D61" s="83">
        <f>SUM(D59:D60)</f>
        <v>688371.19</v>
      </c>
    </row>
    <row r="62" spans="1:9" ht="16.5" thickTop="1" x14ac:dyDescent="0.25">
      <c r="A62" s="52" t="s">
        <v>68</v>
      </c>
      <c r="B62" s="53"/>
      <c r="C62" s="52"/>
      <c r="D62" s="53"/>
    </row>
    <row r="63" spans="1:9" x14ac:dyDescent="0.25">
      <c r="A63" s="98" t="s">
        <v>69</v>
      </c>
      <c r="B63" s="98"/>
      <c r="C63" s="98"/>
      <c r="D63" s="98"/>
    </row>
    <row r="64" spans="1:9" x14ac:dyDescent="0.25">
      <c r="A64" s="94" t="s">
        <v>143</v>
      </c>
      <c r="B64" s="94"/>
      <c r="C64" s="94"/>
      <c r="D64" s="94"/>
    </row>
    <row r="65" spans="1:4" x14ac:dyDescent="0.25">
      <c r="A65" s="55" t="s">
        <v>49</v>
      </c>
      <c r="B65" s="56">
        <v>2023</v>
      </c>
      <c r="C65" s="56"/>
      <c r="D65" s="56">
        <v>2022</v>
      </c>
    </row>
    <row r="66" spans="1:4" x14ac:dyDescent="0.25">
      <c r="A66" s="52" t="s">
        <v>70</v>
      </c>
      <c r="B66" s="64">
        <v>1253076.93</v>
      </c>
      <c r="C66" s="53"/>
      <c r="D66" s="64">
        <v>1763082.02</v>
      </c>
    </row>
    <row r="67" spans="1:4" x14ac:dyDescent="0.25">
      <c r="A67" s="52" t="s">
        <v>142</v>
      </c>
      <c r="B67" s="66">
        <v>398406.25</v>
      </c>
      <c r="C67" s="53"/>
      <c r="D67" s="66">
        <v>401156.25</v>
      </c>
    </row>
    <row r="68" spans="1:4" ht="16.5" thickBot="1" x14ac:dyDescent="0.3">
      <c r="A68" s="52" t="s">
        <v>71</v>
      </c>
      <c r="B68" s="82">
        <f>SUM(B66:B67)</f>
        <v>1651483.18</v>
      </c>
      <c r="C68" s="58"/>
      <c r="D68" s="82">
        <f>SUM(D66:D67)</f>
        <v>2164238.27</v>
      </c>
    </row>
    <row r="69" spans="1:4" ht="16.5" thickTop="1" x14ac:dyDescent="0.25">
      <c r="A69" s="52"/>
      <c r="B69" s="53"/>
      <c r="C69" s="52"/>
      <c r="D69" s="53"/>
    </row>
    <row r="70" spans="1:4" x14ac:dyDescent="0.25">
      <c r="A70" s="98" t="s">
        <v>72</v>
      </c>
      <c r="B70" s="98"/>
      <c r="C70" s="98"/>
      <c r="D70" s="98"/>
    </row>
    <row r="71" spans="1:4" x14ac:dyDescent="0.25">
      <c r="A71" s="52" t="s">
        <v>144</v>
      </c>
      <c r="B71" s="53"/>
      <c r="C71" s="52"/>
      <c r="D71" s="53"/>
    </row>
    <row r="72" spans="1:4" x14ac:dyDescent="0.25">
      <c r="A72" s="52"/>
      <c r="B72" s="53"/>
      <c r="C72" s="52"/>
      <c r="D72" s="53"/>
    </row>
    <row r="73" spans="1:4" x14ac:dyDescent="0.25">
      <c r="A73" s="55" t="s">
        <v>49</v>
      </c>
      <c r="B73" s="56">
        <v>2023</v>
      </c>
      <c r="C73" s="56"/>
      <c r="D73" s="56">
        <v>2022</v>
      </c>
    </row>
    <row r="74" spans="1:4" x14ac:dyDescent="0.25">
      <c r="A74" s="52" t="s">
        <v>73</v>
      </c>
      <c r="B74" s="53">
        <v>35297293.880000003</v>
      </c>
      <c r="C74" s="53"/>
      <c r="D74" s="53">
        <v>35297293.880000003</v>
      </c>
    </row>
    <row r="75" spans="1:4" x14ac:dyDescent="0.25">
      <c r="A75" s="52" t="s">
        <v>74</v>
      </c>
      <c r="B75" s="53">
        <v>87017827.489999995</v>
      </c>
      <c r="C75" s="53"/>
      <c r="D75" s="53">
        <v>87017827.489999995</v>
      </c>
    </row>
    <row r="76" spans="1:4" x14ac:dyDescent="0.25">
      <c r="A76" s="52" t="s">
        <v>75</v>
      </c>
      <c r="B76" s="53">
        <v>20600109.210000001</v>
      </c>
      <c r="C76" s="53"/>
      <c r="D76" s="53">
        <v>20332666.23</v>
      </c>
    </row>
    <row r="77" spans="1:4" x14ac:dyDescent="0.25">
      <c r="A77" s="52" t="s">
        <v>76</v>
      </c>
      <c r="B77" s="53">
        <v>7764883.5</v>
      </c>
      <c r="C77" s="53"/>
      <c r="D77" s="53">
        <v>7764883.5</v>
      </c>
    </row>
    <row r="78" spans="1:4" x14ac:dyDescent="0.25">
      <c r="A78" s="52" t="s">
        <v>77</v>
      </c>
      <c r="B78" s="53">
        <v>13087709.470000001</v>
      </c>
      <c r="C78" s="53"/>
      <c r="D78" s="53">
        <v>12741241.890000001</v>
      </c>
    </row>
    <row r="79" spans="1:4" x14ac:dyDescent="0.25">
      <c r="A79" s="52" t="s">
        <v>78</v>
      </c>
      <c r="B79" s="53">
        <v>388571.36</v>
      </c>
      <c r="C79" s="53"/>
      <c r="D79" s="53">
        <v>388571.36</v>
      </c>
    </row>
    <row r="80" spans="1:4" x14ac:dyDescent="0.25">
      <c r="A80" s="52" t="s">
        <v>79</v>
      </c>
      <c r="B80" s="53">
        <v>4182679.03</v>
      </c>
      <c r="C80" s="53"/>
      <c r="D80" s="53">
        <v>4182679.03</v>
      </c>
    </row>
    <row r="81" spans="1:10" x14ac:dyDescent="0.25">
      <c r="A81" s="52" t="s">
        <v>80</v>
      </c>
      <c r="B81" s="53">
        <v>5417358.46</v>
      </c>
      <c r="C81" s="53"/>
      <c r="D81" s="53">
        <v>3832335.48</v>
      </c>
    </row>
    <row r="82" spans="1:10" x14ac:dyDescent="0.25">
      <c r="A82" s="52" t="s">
        <v>81</v>
      </c>
      <c r="B82" s="53">
        <v>203726.58</v>
      </c>
      <c r="C82" s="53"/>
      <c r="D82" s="53">
        <v>203726.58</v>
      </c>
    </row>
    <row r="83" spans="1:10" x14ac:dyDescent="0.25">
      <c r="A83" s="52" t="s">
        <v>82</v>
      </c>
      <c r="B83" s="53">
        <v>613603.94999999995</v>
      </c>
      <c r="C83" s="53"/>
      <c r="D83" s="53">
        <v>613603.94999999995</v>
      </c>
    </row>
    <row r="84" spans="1:10" x14ac:dyDescent="0.25">
      <c r="A84" s="52" t="s">
        <v>83</v>
      </c>
      <c r="B84" s="53">
        <v>81089.600000000006</v>
      </c>
      <c r="C84" s="53"/>
      <c r="D84" s="53">
        <v>81089.600000000006</v>
      </c>
    </row>
    <row r="85" spans="1:10" x14ac:dyDescent="0.25">
      <c r="A85" s="52" t="s">
        <v>84</v>
      </c>
      <c r="B85" s="57">
        <v>2618721.61</v>
      </c>
      <c r="C85" s="53"/>
      <c r="D85" s="57">
        <v>2618721.61</v>
      </c>
    </row>
    <row r="86" spans="1:10" x14ac:dyDescent="0.25">
      <c r="A86" s="52" t="s">
        <v>85</v>
      </c>
      <c r="B86" s="58">
        <f>SUM(B74:B85)</f>
        <v>177273574.14000005</v>
      </c>
      <c r="C86" s="58"/>
      <c r="D86" s="58">
        <f>SUM(D74:D85)</f>
        <v>175074640.60000002</v>
      </c>
    </row>
    <row r="87" spans="1:10" x14ac:dyDescent="0.25">
      <c r="A87" s="52" t="s">
        <v>86</v>
      </c>
      <c r="B87" s="76">
        <v>-75192748.909999996</v>
      </c>
      <c r="C87" s="53"/>
      <c r="D87" s="76">
        <v>-71409403.040000007</v>
      </c>
    </row>
    <row r="88" spans="1:10" ht="16.5" thickBot="1" x14ac:dyDescent="0.3">
      <c r="A88" s="52" t="s">
        <v>87</v>
      </c>
      <c r="B88" s="82">
        <f>+B86+B87</f>
        <v>102080825.23000005</v>
      </c>
      <c r="C88" s="58"/>
      <c r="D88" s="82">
        <f>SUM(D86:D87)</f>
        <v>103665237.56000002</v>
      </c>
    </row>
    <row r="89" spans="1:10" ht="16.5" thickTop="1" x14ac:dyDescent="0.25">
      <c r="A89" s="52"/>
      <c r="B89" s="53"/>
      <c r="C89" s="52"/>
      <c r="D89" s="53"/>
    </row>
    <row r="90" spans="1:10" x14ac:dyDescent="0.25">
      <c r="A90" s="98" t="s">
        <v>88</v>
      </c>
      <c r="B90" s="98"/>
      <c r="C90" s="98"/>
      <c r="D90" s="98"/>
    </row>
    <row r="91" spans="1:10" x14ac:dyDescent="0.25">
      <c r="A91" s="77"/>
      <c r="B91" s="78"/>
      <c r="C91" s="77"/>
      <c r="D91" s="78"/>
    </row>
    <row r="92" spans="1:10" x14ac:dyDescent="0.25">
      <c r="A92" s="94" t="s">
        <v>146</v>
      </c>
      <c r="B92" s="94"/>
      <c r="C92" s="94"/>
      <c r="D92" s="94"/>
    </row>
    <row r="93" spans="1:10" x14ac:dyDescent="0.25">
      <c r="A93" s="55" t="s">
        <v>49</v>
      </c>
      <c r="B93" s="56">
        <v>2023</v>
      </c>
      <c r="C93" s="56"/>
      <c r="D93" s="56">
        <v>2022</v>
      </c>
      <c r="J93" s="54" t="s">
        <v>89</v>
      </c>
    </row>
    <row r="94" spans="1:10" x14ac:dyDescent="0.25">
      <c r="A94" s="52" t="s">
        <v>90</v>
      </c>
      <c r="B94" s="53">
        <v>9740252.3000000007</v>
      </c>
      <c r="C94" s="53"/>
      <c r="D94" s="53">
        <v>9740252.3000000007</v>
      </c>
    </row>
    <row r="95" spans="1:10" x14ac:dyDescent="0.25">
      <c r="A95" s="52" t="s">
        <v>91</v>
      </c>
      <c r="B95" s="57">
        <v>39233391.789999999</v>
      </c>
      <c r="C95" s="53"/>
      <c r="D95" s="57">
        <v>39233391.789999999</v>
      </c>
    </row>
    <row r="96" spans="1:10" x14ac:dyDescent="0.25">
      <c r="A96" s="52" t="s">
        <v>92</v>
      </c>
      <c r="B96" s="58">
        <f>SUM(B94:B95)</f>
        <v>48973644.090000004</v>
      </c>
      <c r="C96" s="58"/>
      <c r="D96" s="58">
        <f>SUM(D94:D95)</f>
        <v>48973644.090000004</v>
      </c>
    </row>
    <row r="97" spans="1:4" x14ac:dyDescent="0.25">
      <c r="A97" s="52" t="s">
        <v>93</v>
      </c>
      <c r="B97" s="76">
        <v>-9740252.3000000007</v>
      </c>
      <c r="C97" s="53"/>
      <c r="D97" s="76">
        <v>-9740252.3000000007</v>
      </c>
    </row>
    <row r="98" spans="1:4" ht="16.5" thickBot="1" x14ac:dyDescent="0.3">
      <c r="A98" s="52" t="s">
        <v>87</v>
      </c>
      <c r="B98" s="82">
        <f>SUM(B96:B97)</f>
        <v>39233391.790000007</v>
      </c>
      <c r="C98" s="58"/>
      <c r="D98" s="82">
        <f>SUM(D96:D97)</f>
        <v>39233391.790000007</v>
      </c>
    </row>
    <row r="99" spans="1:4" ht="16.5" thickTop="1" x14ac:dyDescent="0.25">
      <c r="A99" s="52"/>
      <c r="B99" s="53"/>
      <c r="C99" s="52"/>
      <c r="D99" s="53"/>
    </row>
    <row r="100" spans="1:4" x14ac:dyDescent="0.25">
      <c r="A100" s="98" t="s">
        <v>94</v>
      </c>
      <c r="B100" s="98"/>
      <c r="C100" s="98"/>
      <c r="D100" s="98"/>
    </row>
    <row r="101" spans="1:4" x14ac:dyDescent="0.25">
      <c r="A101" s="94" t="s">
        <v>145</v>
      </c>
      <c r="B101" s="94"/>
      <c r="C101" s="94"/>
      <c r="D101" s="94"/>
    </row>
    <row r="102" spans="1:4" x14ac:dyDescent="0.25">
      <c r="A102" s="52"/>
      <c r="B102" s="53"/>
      <c r="C102" s="52"/>
      <c r="D102" s="53"/>
    </row>
    <row r="103" spans="1:4" x14ac:dyDescent="0.25">
      <c r="A103" s="55" t="s">
        <v>49</v>
      </c>
      <c r="B103" s="56">
        <v>2023</v>
      </c>
      <c r="C103" s="56"/>
      <c r="D103" s="56">
        <v>2022</v>
      </c>
    </row>
    <row r="104" spans="1:4" x14ac:dyDescent="0.25">
      <c r="A104" s="52" t="s">
        <v>95</v>
      </c>
      <c r="B104" s="53">
        <v>10004814.199999999</v>
      </c>
      <c r="C104" s="53"/>
      <c r="D104" s="53">
        <v>6769987.2199999997</v>
      </c>
    </row>
    <row r="105" spans="1:4" x14ac:dyDescent="0.25">
      <c r="A105" s="52" t="s">
        <v>96</v>
      </c>
      <c r="B105" s="57">
        <v>2567592.9700000002</v>
      </c>
      <c r="C105" s="53"/>
      <c r="D105" s="57">
        <v>2637592.9700000002</v>
      </c>
    </row>
    <row r="106" spans="1:4" ht="16.5" thickBot="1" x14ac:dyDescent="0.3">
      <c r="A106" s="55" t="s">
        <v>97</v>
      </c>
      <c r="B106" s="82">
        <f>SUM(B104:B105)</f>
        <v>12572407.17</v>
      </c>
      <c r="C106" s="58"/>
      <c r="D106" s="82">
        <f>SUM(D104:D105)</f>
        <v>9407580.1899999995</v>
      </c>
    </row>
    <row r="107" spans="1:4" ht="16.5" thickTop="1" x14ac:dyDescent="0.25">
      <c r="A107" s="52"/>
      <c r="B107" s="53"/>
      <c r="C107" s="52"/>
      <c r="D107" s="53"/>
    </row>
    <row r="108" spans="1:4" x14ac:dyDescent="0.25">
      <c r="A108" s="52"/>
      <c r="B108" s="53"/>
      <c r="C108" s="52"/>
      <c r="D108" s="53"/>
    </row>
    <row r="109" spans="1:4" x14ac:dyDescent="0.25">
      <c r="A109" s="55" t="s">
        <v>98</v>
      </c>
      <c r="B109" s="53"/>
      <c r="C109" s="52"/>
      <c r="D109" s="53"/>
    </row>
    <row r="110" spans="1:4" x14ac:dyDescent="0.25">
      <c r="A110" s="98" t="s">
        <v>99</v>
      </c>
      <c r="B110" s="98"/>
      <c r="C110" s="98"/>
      <c r="D110" s="98"/>
    </row>
    <row r="111" spans="1:4" x14ac:dyDescent="0.25">
      <c r="A111" s="94" t="s">
        <v>147</v>
      </c>
      <c r="B111" s="94"/>
      <c r="C111" s="94"/>
      <c r="D111" s="94"/>
    </row>
    <row r="112" spans="1:4" x14ac:dyDescent="0.25">
      <c r="A112" s="52"/>
      <c r="B112" s="53"/>
      <c r="C112" s="52"/>
      <c r="D112" s="53"/>
    </row>
    <row r="113" spans="1:5" x14ac:dyDescent="0.25">
      <c r="A113" s="77" t="s">
        <v>49</v>
      </c>
      <c r="B113" s="56">
        <v>2023</v>
      </c>
      <c r="C113" s="56" t="s">
        <v>100</v>
      </c>
      <c r="D113" s="56">
        <v>2022</v>
      </c>
    </row>
    <row r="114" spans="1:5" x14ac:dyDescent="0.25">
      <c r="A114" s="52" t="s">
        <v>101</v>
      </c>
      <c r="B114" s="53">
        <v>69732.399999999994</v>
      </c>
      <c r="C114" s="53"/>
      <c r="D114" s="53">
        <v>87097.4</v>
      </c>
    </row>
    <row r="115" spans="1:5" x14ac:dyDescent="0.25">
      <c r="A115" s="52" t="s">
        <v>102</v>
      </c>
      <c r="B115" s="53">
        <v>177618.7</v>
      </c>
      <c r="C115" s="53"/>
      <c r="D115" s="53">
        <v>122446.2</v>
      </c>
    </row>
    <row r="116" spans="1:5" x14ac:dyDescent="0.25">
      <c r="A116" s="52" t="s">
        <v>103</v>
      </c>
      <c r="B116" s="53">
        <v>2849514.84</v>
      </c>
      <c r="C116" s="53"/>
      <c r="D116" s="53">
        <v>3430220.99</v>
      </c>
    </row>
    <row r="117" spans="1:5" x14ac:dyDescent="0.25">
      <c r="A117" s="52" t="s">
        <v>104</v>
      </c>
      <c r="B117" s="53">
        <v>56741.81</v>
      </c>
      <c r="C117" s="53"/>
      <c r="D117" s="53">
        <v>43023.06</v>
      </c>
      <c r="E117" s="53"/>
    </row>
    <row r="118" spans="1:5" x14ac:dyDescent="0.25">
      <c r="A118" s="52" t="s">
        <v>105</v>
      </c>
      <c r="B118" s="57">
        <v>16627.12</v>
      </c>
      <c r="C118" s="53"/>
      <c r="D118" s="57">
        <v>35954.269999999997</v>
      </c>
    </row>
    <row r="119" spans="1:5" ht="16.5" thickBot="1" x14ac:dyDescent="0.3">
      <c r="A119" s="55" t="s">
        <v>106</v>
      </c>
      <c r="B119" s="82">
        <f>SUM(B114:B118)</f>
        <v>3170234.87</v>
      </c>
      <c r="C119" s="58"/>
      <c r="D119" s="82">
        <f>SUM(D114:D118)</f>
        <v>3718741.9200000004</v>
      </c>
    </row>
    <row r="120" spans="1:5" ht="16.5" thickTop="1" x14ac:dyDescent="0.25">
      <c r="A120" s="52"/>
      <c r="B120" s="58"/>
      <c r="C120" s="58"/>
      <c r="D120" s="58"/>
    </row>
    <row r="121" spans="1:5" x14ac:dyDescent="0.25">
      <c r="A121" s="52"/>
      <c r="B121" s="58"/>
      <c r="C121" s="58"/>
      <c r="D121" s="58"/>
    </row>
    <row r="122" spans="1:5" x14ac:dyDescent="0.25">
      <c r="A122" s="98" t="s">
        <v>107</v>
      </c>
      <c r="B122" s="98"/>
      <c r="C122" s="98"/>
      <c r="D122" s="98"/>
    </row>
    <row r="123" spans="1:5" x14ac:dyDescent="0.25">
      <c r="A123" s="94" t="s">
        <v>149</v>
      </c>
      <c r="B123" s="94"/>
      <c r="C123" s="94"/>
      <c r="D123" s="94"/>
    </row>
    <row r="124" spans="1:5" x14ac:dyDescent="0.25">
      <c r="A124" s="71"/>
      <c r="B124" s="71"/>
      <c r="C124" s="71"/>
      <c r="D124" s="71"/>
    </row>
    <row r="125" spans="1:5" x14ac:dyDescent="0.25">
      <c r="A125" s="55" t="s">
        <v>49</v>
      </c>
      <c r="B125" s="56">
        <v>2023</v>
      </c>
      <c r="C125" s="56" t="s">
        <v>100</v>
      </c>
      <c r="D125" s="56">
        <v>2022</v>
      </c>
    </row>
    <row r="126" spans="1:5" x14ac:dyDescent="0.25">
      <c r="A126" s="52" t="s">
        <v>161</v>
      </c>
      <c r="B126" s="72">
        <v>38000</v>
      </c>
      <c r="C126" s="65"/>
      <c r="D126" s="72">
        <v>64377</v>
      </c>
    </row>
    <row r="127" spans="1:5" x14ac:dyDescent="0.25">
      <c r="A127" s="52" t="s">
        <v>108</v>
      </c>
      <c r="B127" s="72">
        <v>686077.76</v>
      </c>
      <c r="C127" s="72"/>
      <c r="D127" s="72">
        <v>658506.43999999994</v>
      </c>
    </row>
    <row r="128" spans="1:5" x14ac:dyDescent="0.25">
      <c r="A128" s="52" t="s">
        <v>148</v>
      </c>
      <c r="B128" s="57">
        <v>12790.08</v>
      </c>
      <c r="C128" s="53"/>
      <c r="D128" s="57">
        <v>0</v>
      </c>
    </row>
    <row r="129" spans="1:4" ht="16.5" thickBot="1" x14ac:dyDescent="0.3">
      <c r="A129" s="55" t="s">
        <v>109</v>
      </c>
      <c r="B129" s="82">
        <f>SUM(B126:B128)</f>
        <v>736867.83999999997</v>
      </c>
      <c r="C129" s="58"/>
      <c r="D129" s="82">
        <f>SUM(D126:D128)</f>
        <v>722883.44</v>
      </c>
    </row>
    <row r="130" spans="1:4" ht="16.5" thickTop="1" x14ac:dyDescent="0.25">
      <c r="A130" s="52"/>
      <c r="B130" s="53"/>
      <c r="C130" s="52"/>
      <c r="D130" s="53"/>
    </row>
    <row r="131" spans="1:4" x14ac:dyDescent="0.25">
      <c r="A131" s="98" t="s">
        <v>110</v>
      </c>
      <c r="B131" s="98"/>
      <c r="C131" s="98"/>
      <c r="D131" s="98"/>
    </row>
    <row r="132" spans="1:4" x14ac:dyDescent="0.25">
      <c r="A132" s="94" t="s">
        <v>150</v>
      </c>
      <c r="B132" s="94"/>
      <c r="C132" s="94"/>
      <c r="D132" s="94"/>
    </row>
    <row r="133" spans="1:4" x14ac:dyDescent="0.25">
      <c r="A133" s="55" t="s">
        <v>49</v>
      </c>
      <c r="B133" s="56">
        <v>2023</v>
      </c>
      <c r="C133" s="56" t="s">
        <v>100</v>
      </c>
      <c r="D133" s="56">
        <v>2022</v>
      </c>
    </row>
    <row r="134" spans="1:4" x14ac:dyDescent="0.25">
      <c r="A134" s="52" t="s">
        <v>151</v>
      </c>
      <c r="B134" s="72">
        <v>0</v>
      </c>
      <c r="C134" s="56"/>
      <c r="D134" s="72">
        <v>5000</v>
      </c>
    </row>
    <row r="135" spans="1:4" x14ac:dyDescent="0.25">
      <c r="A135" s="52" t="s">
        <v>152</v>
      </c>
      <c r="B135" s="72">
        <v>1363413.66</v>
      </c>
      <c r="C135" s="56"/>
      <c r="D135" s="72">
        <v>1248450.5600000001</v>
      </c>
    </row>
    <row r="136" spans="1:4" x14ac:dyDescent="0.25">
      <c r="A136" s="52" t="s">
        <v>153</v>
      </c>
      <c r="B136" s="72">
        <v>2726827.32</v>
      </c>
      <c r="C136" s="56"/>
      <c r="D136" s="72">
        <v>2496901.1200000001</v>
      </c>
    </row>
    <row r="137" spans="1:4" x14ac:dyDescent="0.25">
      <c r="A137" s="52" t="s">
        <v>154</v>
      </c>
      <c r="B137" s="72">
        <v>1363413.66</v>
      </c>
      <c r="C137" s="56"/>
      <c r="D137" s="72">
        <v>1248450.5600000001</v>
      </c>
    </row>
    <row r="138" spans="1:4" x14ac:dyDescent="0.25">
      <c r="A138" s="52" t="s">
        <v>111</v>
      </c>
      <c r="B138" s="72">
        <v>1672714.16</v>
      </c>
      <c r="C138" s="56"/>
      <c r="D138" s="72">
        <v>19752084.079999998</v>
      </c>
    </row>
    <row r="139" spans="1:4" x14ac:dyDescent="0.25">
      <c r="A139" s="52" t="s">
        <v>112</v>
      </c>
      <c r="B139" s="72">
        <v>715151</v>
      </c>
      <c r="C139" s="56"/>
      <c r="D139" s="72">
        <v>698331</v>
      </c>
    </row>
    <row r="140" spans="1:4" ht="16.5" thickBot="1" x14ac:dyDescent="0.3">
      <c r="A140" s="55" t="s">
        <v>113</v>
      </c>
      <c r="B140" s="82">
        <f>SUM(B134:B139)</f>
        <v>7841519.7999999998</v>
      </c>
      <c r="C140" s="58"/>
      <c r="D140" s="82">
        <f>SUM(D134:D139)</f>
        <v>25449217.32</v>
      </c>
    </row>
    <row r="141" spans="1:4" ht="16.5" thickTop="1" x14ac:dyDescent="0.25">
      <c r="A141" s="52"/>
      <c r="B141" s="53"/>
      <c r="C141" s="52"/>
      <c r="D141" s="53"/>
    </row>
    <row r="142" spans="1:4" x14ac:dyDescent="0.25">
      <c r="A142" s="52"/>
      <c r="B142" s="53"/>
      <c r="C142" s="52"/>
      <c r="D142" s="53"/>
    </row>
    <row r="143" spans="1:4" x14ac:dyDescent="0.25">
      <c r="A143" s="55" t="s">
        <v>114</v>
      </c>
      <c r="B143" s="53"/>
      <c r="C143" s="52"/>
      <c r="D143" s="53"/>
    </row>
    <row r="144" spans="1:4" x14ac:dyDescent="0.25">
      <c r="A144" s="55"/>
      <c r="B144" s="53"/>
      <c r="C144" s="52"/>
      <c r="D144" s="53"/>
    </row>
    <row r="145" spans="1:4" x14ac:dyDescent="0.25">
      <c r="A145" s="98" t="s">
        <v>115</v>
      </c>
      <c r="B145" s="98"/>
      <c r="C145" s="98"/>
      <c r="D145" s="98"/>
    </row>
    <row r="146" spans="1:4" x14ac:dyDescent="0.25">
      <c r="A146" s="77"/>
      <c r="B146" s="78"/>
      <c r="C146" s="77"/>
      <c r="D146" s="78"/>
    </row>
    <row r="147" spans="1:4" x14ac:dyDescent="0.25">
      <c r="A147" s="94" t="s">
        <v>155</v>
      </c>
      <c r="B147" s="94"/>
      <c r="C147" s="94"/>
      <c r="D147" s="94"/>
    </row>
    <row r="148" spans="1:4" x14ac:dyDescent="0.25">
      <c r="A148" s="71"/>
      <c r="B148" s="71"/>
      <c r="C148" s="71"/>
      <c r="D148" s="71"/>
    </row>
    <row r="149" spans="1:4" x14ac:dyDescent="0.25">
      <c r="A149" s="55" t="s">
        <v>114</v>
      </c>
      <c r="B149" s="53"/>
      <c r="C149" s="52"/>
      <c r="D149" s="53"/>
    </row>
    <row r="150" spans="1:4" x14ac:dyDescent="0.25">
      <c r="A150" s="55" t="s">
        <v>116</v>
      </c>
      <c r="B150" s="56">
        <v>2023</v>
      </c>
      <c r="C150" s="56"/>
      <c r="D150" s="56">
        <v>2022</v>
      </c>
    </row>
    <row r="151" spans="1:4" x14ac:dyDescent="0.25">
      <c r="A151" s="52" t="s">
        <v>35</v>
      </c>
      <c r="B151" s="53">
        <v>9450837.6500000004</v>
      </c>
      <c r="C151" s="53"/>
      <c r="D151" s="53">
        <v>9450837.6500000004</v>
      </c>
    </row>
    <row r="152" spans="1:4" x14ac:dyDescent="0.25">
      <c r="A152" s="52" t="s">
        <v>37</v>
      </c>
      <c r="B152" s="53">
        <v>12558248.789999999</v>
      </c>
      <c r="C152" s="53"/>
      <c r="D152" s="53">
        <v>6663886.2199999997</v>
      </c>
    </row>
    <row r="153" spans="1:4" x14ac:dyDescent="0.25">
      <c r="A153" s="52" t="s">
        <v>117</v>
      </c>
      <c r="B153" s="57">
        <v>230711872.28999999</v>
      </c>
      <c r="C153" s="53"/>
      <c r="D153" s="57">
        <v>172580297.31</v>
      </c>
    </row>
    <row r="154" spans="1:4" ht="16.5" thickBot="1" x14ac:dyDescent="0.3">
      <c r="A154" s="55" t="s">
        <v>118</v>
      </c>
      <c r="B154" s="82">
        <f>SUM(B151:B153)</f>
        <v>252720958.72999999</v>
      </c>
      <c r="C154" s="58"/>
      <c r="D154" s="82">
        <f>SUM(D151:D153)</f>
        <v>188695021.18000001</v>
      </c>
    </row>
    <row r="155" spans="1:4" ht="16.5" thickTop="1" x14ac:dyDescent="0.25"/>
  </sheetData>
  <mergeCells count="27">
    <mergeCell ref="A131:D131"/>
    <mergeCell ref="A132:D132"/>
    <mergeCell ref="A145:D145"/>
    <mergeCell ref="A147:D147"/>
    <mergeCell ref="A100:D100"/>
    <mergeCell ref="A101:D101"/>
    <mergeCell ref="A110:D110"/>
    <mergeCell ref="A111:D111"/>
    <mergeCell ref="A122:D122"/>
    <mergeCell ref="A123:D123"/>
    <mergeCell ref="A92:D92"/>
    <mergeCell ref="A33:D33"/>
    <mergeCell ref="A34:D34"/>
    <mergeCell ref="A37:D37"/>
    <mergeCell ref="A55:D55"/>
    <mergeCell ref="A56:D56"/>
    <mergeCell ref="A63:D63"/>
    <mergeCell ref="A64:D64"/>
    <mergeCell ref="A70:D70"/>
    <mergeCell ref="A90:D90"/>
    <mergeCell ref="A49:D50"/>
    <mergeCell ref="A26:D26"/>
    <mergeCell ref="A1:D1"/>
    <mergeCell ref="A6:D6"/>
    <mergeCell ref="A7:D7"/>
    <mergeCell ref="A17:D17"/>
    <mergeCell ref="A23:D23"/>
  </mergeCells>
  <pageMargins left="0.7" right="0.7" top="0.75" bottom="0.75" header="0.3" footer="0.3"/>
  <pageSetup paperSize="9" scale="73" orientation="portrait" r:id="rId1"/>
  <rowBreaks count="1" manualBreakCount="1">
    <brk id="54" max="16383" man="1"/>
  </rowBreaks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DB41B07-E4DB-47C7-ACC3-1D95F07F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Notas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Graciela Herrera</cp:lastModifiedBy>
  <cp:revision/>
  <cp:lastPrinted>2023-02-09T20:41:28Z</cp:lastPrinted>
  <dcterms:created xsi:type="dcterms:W3CDTF">1996-11-27T10:00:04Z</dcterms:created>
  <dcterms:modified xsi:type="dcterms:W3CDTF">2023-02-10T13:27:29Z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