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PAGINA WEB/2022/Diciembre 2022/"/>
    </mc:Choice>
  </mc:AlternateContent>
  <xr:revisionPtr revIDLastSave="620" documentId="11_2186B86E6944CB2B0A03A9E7233A2304A7C44B78" xr6:coauthVersionLast="47" xr6:coauthVersionMax="47" xr10:uidLastSave="{D025954F-0493-421B-A38E-06FD49FACEFF}"/>
  <bookViews>
    <workbookView xWindow="-120" yWindow="-120" windowWidth="29040" windowHeight="15840" xr2:uid="{00000000-000D-0000-FFFF-FFFF00000000}"/>
  </bookViews>
  <sheets>
    <sheet name="BALANCE GENERAL" sheetId="4" r:id="rId1"/>
    <sheet name="Notas" sheetId="5" r:id="rId2"/>
  </sheets>
  <externalReferences>
    <externalReference r:id="rId3"/>
  </externalReferences>
  <definedNames>
    <definedName name="_xlnm.Print_Area" localSheetId="0">'BALANCE GENERAL'!$A$1:$F$243</definedName>
    <definedName name="_xlnm.Print_Area" localSheetId="1">Notas!$A$1:$D$154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5" l="1"/>
  <c r="C38" i="4"/>
  <c r="B14" i="5" l="1"/>
  <c r="D14" i="5"/>
  <c r="B31" i="5"/>
  <c r="D31" i="5"/>
  <c r="D44" i="5"/>
  <c r="B51" i="5"/>
  <c r="D51" i="5"/>
  <c r="B59" i="5"/>
  <c r="D59" i="5"/>
  <c r="B67" i="5"/>
  <c r="D67" i="5"/>
  <c r="B73" i="5"/>
  <c r="D73" i="5"/>
  <c r="B91" i="5"/>
  <c r="B93" i="5" s="1"/>
  <c r="D91" i="5"/>
  <c r="D93" i="5" s="1"/>
  <c r="B101" i="5"/>
  <c r="B103" i="5" s="1"/>
  <c r="D101" i="5"/>
  <c r="D103" i="5" s="1"/>
  <c r="B111" i="5"/>
  <c r="D111" i="5"/>
  <c r="B124" i="5"/>
  <c r="D124" i="5"/>
  <c r="B133" i="5"/>
  <c r="D133" i="5"/>
  <c r="B140" i="5"/>
  <c r="D140" i="5"/>
  <c r="B154" i="5"/>
  <c r="D154" i="5"/>
  <c r="C39" i="4" l="1"/>
  <c r="C28" i="4" l="1"/>
  <c r="C17" i="4" l="1"/>
  <c r="E17" i="4"/>
  <c r="C11" i="4" l="1"/>
  <c r="E11" i="4"/>
  <c r="E39" i="4" l="1"/>
  <c r="C19" i="4" l="1"/>
  <c r="E28" i="4" l="1"/>
  <c r="E19" i="4"/>
  <c r="E41" i="4" l="1"/>
  <c r="C41" i="4" l="1"/>
</calcChain>
</file>

<file path=xl/sharedStrings.xml><?xml version="1.0" encoding="utf-8"?>
<sst xmlns="http://schemas.openxmlformats.org/spreadsheetml/2006/main" count="178" uniqueCount="156">
  <si>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</si>
  <si>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</si>
  <si>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</si>
  <si>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</si>
  <si>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</si>
  <si>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</si>
  <si>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</si>
  <si>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</si>
  <si>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</si>
  <si>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</si>
  <si>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</si>
  <si>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</si>
  <si>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</si>
  <si>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</si>
  <si>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</si>
  <si>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</si>
  <si>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</si>
  <si>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</si>
  <si>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</si>
  <si>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</si>
  <si>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</si>
  <si>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</si>
  <si>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</si>
  <si>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</si>
  <si>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</si>
  <si>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</si>
  <si>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</si>
  <si>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</si>
  <si>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</si>
  <si>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</si>
  <si>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</si>
  <si>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</si>
  <si>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</si>
  <si>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</si>
  <si>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</si>
  <si>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</si>
  <si>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</si>
  <si>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</si>
  <si>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</si>
  <si>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</si>
  <si>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</si>
  <si>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</si>
  <si>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Juan C. Pérez</t>
  </si>
  <si>
    <t>Encargada de Contabilidad</t>
  </si>
  <si>
    <t>Contralor</t>
  </si>
  <si>
    <t>Superintendente de Pensiones</t>
  </si>
  <si>
    <t>ESTADOS FINANCIEROS</t>
  </si>
  <si>
    <t>Página 1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</si>
  <si>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</si>
  <si>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</si>
  <si>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</si>
  <si>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</si>
  <si>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</si>
  <si>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</si>
  <si>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</si>
  <si>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</si>
  <si>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</si>
  <si>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</si>
  <si>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</si>
  <si>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</si>
  <si>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</si>
  <si>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</si>
  <si>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</si>
  <si>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</si>
  <si>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3.1 Cuentas por Cobrar Funcionarios y Empleados</t>
  </si>
  <si>
    <t>Zoila Martinez ( Excedente Seguro de vehículo)</t>
  </si>
  <si>
    <t>Total Cuentas por Cobrar Func.  Empl.</t>
  </si>
  <si>
    <t>Nota 3.2 Otras Cuentas por Cobrar</t>
  </si>
  <si>
    <t>Humano Seguro</t>
  </si>
  <si>
    <t>Total Otras Cuentas por Cobrar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</si>
  <si>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</si>
  <si>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</si>
  <si>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</si>
  <si>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</si>
  <si>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</si>
  <si>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</si>
  <si>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</si>
  <si>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</si>
  <si>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</si>
  <si>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</si>
  <si>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</si>
  <si>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</si>
  <si>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</si>
  <si>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</si>
  <si>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</si>
  <si>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</si>
  <si>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</si>
  <si>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</si>
  <si>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</si>
  <si>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</si>
  <si>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</si>
  <si>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</si>
  <si>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</si>
  <si>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</si>
  <si>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</si>
  <si>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</si>
  <si>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</si>
  <si>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</si>
  <si>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</si>
  <si>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</si>
  <si>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</si>
  <si>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</si>
  <si>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</si>
  <si>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</si>
  <si>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</si>
  <si>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</si>
  <si>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</si>
  <si>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</si>
  <si>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</si>
  <si>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</si>
  <si>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</si>
  <si>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</si>
  <si>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</si>
  <si>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</si>
  <si>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</si>
  <si>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</si>
  <si>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</si>
  <si>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</si>
  <si>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</si>
  <si>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</si>
  <si>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</si>
  <si>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</si>
  <si>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</si>
  <si>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</si>
  <si>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</si>
  <si>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</si>
  <si>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>Proveedores Legales</t>
  </si>
  <si>
    <t xml:space="preserve">Francisco A. Torres </t>
  </si>
  <si>
    <t>Nota 3.3 Anticipo Construcción Escuela Previsional</t>
  </si>
  <si>
    <t>Consorcio CQ &amp; Asociados</t>
  </si>
  <si>
    <t>Total Anticipo Construcción Escuela Previsional</t>
  </si>
  <si>
    <t>SUPERINTENDENCIA DE PENSIONES
BALANCE GENERAL
 AL 31  DE DICIEMBRE 2022 Y 2021
Valores RD$</t>
  </si>
  <si>
    <t xml:space="preserve">Al 31 de Diciembre de los años 2022 y 2021, el efectivo disponible en Caja y en las Cuentas Bancarias del Banco de Reservas de la República Dominicana está conformado por las siguientes cuentas: </t>
  </si>
  <si>
    <t>Al 31 de Diciembre de los años 2022 y 2021, los valores en moneda extranjera depositados en el Banco  de Reservas de la República Dominicana consisten en:</t>
  </si>
  <si>
    <t>Al 31 de Diciembre de los años 2022 y 2021, los saldos de las Inversiones Financieras se componen de:</t>
  </si>
  <si>
    <t>Al 31 de Diciembre de los años 2022 y 2021, este rubro está representado por Cuentas por Cobrar Funcionarios y Empleados y Otras Cuentas por Cobrar y Anticipo Construcción Escuela Previsional.</t>
  </si>
  <si>
    <t>Al 31 de Diciembre  2022 esta partida no presenta balance , mientras que para el mismo periodo del año 2021 presenta un balance de RD$2,992.84, esta partida está conformada por :
 por lo siguiente:</t>
  </si>
  <si>
    <t>Al 31 de Diciembre  2022 esta partida  presenta un balance de RD$6,769,987.22 , mientras que para el mismo periodo del año 2021 este rubro nopresenta balance, esta partida está conformada por :
 por lo siguiente:</t>
  </si>
  <si>
    <t>Al 31 de Diciembre de los años 2022 y 2021, este rubro está compuesto como sigue:</t>
  </si>
  <si>
    <t>Al 31 de Diciembre de los años 2022 y 2021, esta cuenta se compone de:</t>
  </si>
  <si>
    <t>Al 31 de Diciembre de los años 2022 y 2021, los balances de las cuentas de Activos no Financieros consisten en:</t>
  </si>
  <si>
    <t>Al 31 de Diciembre de los años 2022 y 2021, los bienes intangibles se componen de:</t>
  </si>
  <si>
    <t>Al 31 de Diciembre  de los años 2022 y 2021, estas partidas presentan los siguientes rubros:</t>
  </si>
  <si>
    <t>Al 31 de Diciembre de los años 2022 y 2021, las deducciones y retenciones por pagar se muestran en el siguiente detalle:</t>
  </si>
  <si>
    <t>Al 31 de Diciembre de los años 2022 y 2021, el total de Cuentas por Pagar se muestra en el siguiente detalle:</t>
  </si>
  <si>
    <t>Al 31 de Diciembre de los años 2022 y 2021, las Otras Cuentas por Pagar se componen de:</t>
  </si>
  <si>
    <t xml:space="preserve">Al 31 de Diciembre de los años 2022 y 2021, el patrimonio se compone de: </t>
  </si>
  <si>
    <t xml:space="preserve">US$22,644.63/56.41 </t>
  </si>
  <si>
    <t>RD$1,277,383.58</t>
  </si>
  <si>
    <t xml:space="preserve">    US$7,005.53/57.55         </t>
  </si>
  <si>
    <t xml:space="preserve">   RD$403,168.25</t>
  </si>
  <si>
    <t>Los valores existentes en dólares norteamericanos fueron valuados al tipo de cambio comprador al último día del mes a razón de RD$56.41 y RD$57.55  por cada dólar Estadounidense (US$).</t>
  </si>
  <si>
    <t>Jose Felix Corporán ( Seguro Complementario)</t>
  </si>
  <si>
    <t>Al 31 de Diciembre del año 2022 esta partida  presenta un balance de RD$4,506.80, mientras que para el 2021 este rubro presenta un  balance de RD$4,624.58 según el detalle siguiente:</t>
  </si>
  <si>
    <t>SUPERINTENDENCIA DE PENSIONES
NOTA A LOS ESTADOS FINANCIEROS
 AL 31 DE DICIEMBRE 2022 Y 2021
Valores RD$</t>
  </si>
  <si>
    <t>Firmado por el Superintendente de Pensiones Francisco A. Torres, designado por el Poder Ejecutivo mediante Decreto 700-22, 
de fecha 22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</si>
</sst>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0" borderId="1" xfId="0" applyFont="1" applyBorder="1" applyAlignment="1">
      <alignment horizontal="center"/>
    </xf>
    <xf numFmtId="0" fontId="6" fillId="0" borderId="0" xfId="0" applyFont="1"/>
    <xf numFmtId="164" fontId="4" fillId="0" borderId="0" xfId="1" applyFont="1"/>
    <xf numFmtId="0" fontId="3" fillId="0" borderId="0" xfId="0" applyFont="1" applyAlignment="1">
      <alignment horizontal="left" indent="3"/>
    </xf>
    <xf numFmtId="164" fontId="4" fillId="0" borderId="0" xfId="1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NumberFormat="1" applyFont="1"/>
    <xf numFmtId="164" fontId="1" fillId="0" borderId="0" xfId="1"/>
    <xf numFmtId="0" fontId="4" fillId="0" borderId="4" xfId="0" applyFont="1" applyBorder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6" fillId="0" borderId="0" xfId="1" applyNumberFormat="1" applyFont="1"/>
    <xf numFmtId="4" fontId="6" fillId="0" borderId="0" xfId="1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6" fillId="0" borderId="3" xfId="1" applyNumberFormat="1" applyFont="1" applyBorder="1"/>
    <xf numFmtId="4" fontId="3" fillId="0" borderId="3" xfId="0" applyNumberFormat="1" applyFont="1" applyBorder="1" applyAlignment="1">
      <alignment horizontal="right"/>
    </xf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64" fontId="3" fillId="0" borderId="0" xfId="1" applyFont="1" applyAlignment="1">
      <alignment horizontal="right"/>
    </xf>
    <xf numFmtId="4" fontId="1" fillId="0" borderId="0" xfId="1" applyNumberFormat="1" applyAlignment="1">
      <alignment horizontal="right"/>
    </xf>
    <xf numFmtId="2" fontId="4" fillId="0" borderId="0" xfId="0" applyNumberFormat="1" applyFont="1"/>
    <xf numFmtId="39" fontId="4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11" fillId="0" borderId="0" xfId="0" applyFont="1"/>
    <xf numFmtId="0" fontId="2" fillId="0" borderId="0" xfId="0" applyFont="1"/>
    <xf numFmtId="0" fontId="10" fillId="0" borderId="0" xfId="0" applyFont="1"/>
    <xf numFmtId="43" fontId="6" fillId="0" borderId="0" xfId="0" applyNumberFormat="1" applyFont="1"/>
    <xf numFmtId="43" fontId="6" fillId="0" borderId="3" xfId="0" applyNumberFormat="1" applyFont="1" applyBorder="1"/>
    <xf numFmtId="39" fontId="6" fillId="0" borderId="3" xfId="1" applyNumberFormat="1" applyFont="1" applyBorder="1"/>
    <xf numFmtId="0" fontId="12" fillId="0" borderId="0" xfId="0" applyFont="1" applyAlignment="1">
      <alignment wrapText="1"/>
    </xf>
    <xf numFmtId="0" fontId="12" fillId="2" borderId="0" xfId="0" applyFont="1" applyFill="1"/>
    <xf numFmtId="0" fontId="13" fillId="0" borderId="0" xfId="0" applyFont="1"/>
    <xf numFmtId="4" fontId="13" fillId="0" borderId="0" xfId="1" applyNumberFormat="1" applyFont="1" applyAlignment="1">
      <alignment horizontal="right"/>
    </xf>
    <xf numFmtId="2" fontId="13" fillId="0" borderId="0" xfId="0" applyNumberFormat="1" applyFont="1"/>
    <xf numFmtId="0" fontId="14" fillId="4" borderId="0" xfId="0" applyFont="1" applyFill="1"/>
    <xf numFmtId="4" fontId="14" fillId="4" borderId="0" xfId="0" applyNumberFormat="1" applyFont="1" applyFill="1"/>
    <xf numFmtId="0" fontId="14" fillId="0" borderId="0" xfId="0" applyFont="1"/>
    <xf numFmtId="0" fontId="12" fillId="4" borderId="0" xfId="0" applyFont="1" applyFill="1"/>
    <xf numFmtId="4" fontId="12" fillId="4" borderId="0" xfId="0" applyNumberFormat="1" applyFont="1" applyFill="1" applyAlignment="1">
      <alignment horizontal="right"/>
    </xf>
    <xf numFmtId="0" fontId="12" fillId="4" borderId="0" xfId="0" applyFont="1" applyFill="1" applyAlignment="1">
      <alignment horizontal="right"/>
    </xf>
    <xf numFmtId="4" fontId="14" fillId="4" borderId="3" xfId="0" applyNumberFormat="1" applyFont="1" applyFill="1" applyBorder="1"/>
    <xf numFmtId="4" fontId="12" fillId="4" borderId="0" xfId="0" applyNumberFormat="1" applyFont="1" applyFill="1"/>
    <xf numFmtId="0" fontId="14" fillId="0" borderId="0" xfId="0" applyFont="1" applyAlignment="1">
      <alignment wrapText="1"/>
    </xf>
    <xf numFmtId="0" fontId="14" fillId="4" borderId="0" xfId="0" applyFont="1" applyFill="1" applyAlignment="1">
      <alignment horizontal="center"/>
    </xf>
    <xf numFmtId="4" fontId="14" fillId="4" borderId="3" xfId="1" applyNumberFormat="1" applyFont="1" applyFill="1" applyBorder="1" applyAlignment="1">
      <alignment horizontal="right"/>
    </xf>
    <xf numFmtId="164" fontId="14" fillId="4" borderId="0" xfId="1" applyFont="1" applyFill="1"/>
    <xf numFmtId="164" fontId="14" fillId="0" borderId="0" xfId="1" applyFont="1"/>
    <xf numFmtId="164" fontId="12" fillId="4" borderId="0" xfId="1" applyFont="1" applyFill="1"/>
    <xf numFmtId="4" fontId="14" fillId="4" borderId="0" xfId="1" applyNumberFormat="1" applyFont="1" applyFill="1"/>
    <xf numFmtId="0" fontId="14" fillId="4" borderId="0" xfId="0" applyFont="1" applyFill="1" applyAlignment="1">
      <alignment horizontal="right"/>
    </xf>
    <xf numFmtId="4" fontId="14" fillId="4" borderId="3" xfId="1" applyNumberFormat="1" applyFont="1" applyFill="1" applyBorder="1"/>
    <xf numFmtId="165" fontId="14" fillId="4" borderId="0" xfId="1" applyNumberFormat="1" applyFont="1" applyFill="1"/>
    <xf numFmtId="0" fontId="14" fillId="4" borderId="0" xfId="0" applyFont="1" applyFill="1" applyAlignment="1">
      <alignment horizontal="left" wrapText="1"/>
    </xf>
    <xf numFmtId="4" fontId="14" fillId="4" borderId="0" xfId="0" applyNumberFormat="1" applyFont="1" applyFill="1" applyAlignment="1">
      <alignment horizontal="left" wrapText="1"/>
    </xf>
    <xf numFmtId="4" fontId="14" fillId="0" borderId="0" xfId="0" applyNumberFormat="1" applyFont="1"/>
    <xf numFmtId="4" fontId="14" fillId="4" borderId="0" xfId="0" applyNumberFormat="1" applyFont="1" applyFill="1" applyAlignment="1">
      <alignment horizontal="left"/>
    </xf>
    <xf numFmtId="0" fontId="14" fillId="4" borderId="0" xfId="0" applyFont="1" applyFill="1" applyAlignment="1">
      <alignment horizontal="left"/>
    </xf>
    <xf numFmtId="4" fontId="14" fillId="4" borderId="0" xfId="0" applyNumberFormat="1" applyFont="1" applyFill="1" applyAlignment="1">
      <alignment horizontal="right"/>
    </xf>
    <xf numFmtId="4" fontId="14" fillId="0" borderId="3" xfId="1" applyNumberFormat="1" applyFont="1" applyBorder="1"/>
    <xf numFmtId="4" fontId="12" fillId="0" borderId="0" xfId="1" applyNumberFormat="1" applyFont="1"/>
    <xf numFmtId="0" fontId="15" fillId="0" borderId="0" xfId="0" applyFont="1" applyAlignment="1">
      <alignment horizontal="right" vertical="center"/>
    </xf>
    <xf numFmtId="4" fontId="16" fillId="0" borderId="0" xfId="0" applyNumberFormat="1" applyFont="1"/>
    <xf numFmtId="165" fontId="12" fillId="4" borderId="0" xfId="1" applyNumberFormat="1" applyFont="1" applyFill="1"/>
    <xf numFmtId="43" fontId="14" fillId="0" borderId="3" xfId="0" applyNumberFormat="1" applyFont="1" applyBorder="1"/>
    <xf numFmtId="0" fontId="12" fillId="4" borderId="0" xfId="0" applyFont="1" applyFill="1" applyAlignment="1">
      <alignment horizontal="left"/>
    </xf>
    <xf numFmtId="4" fontId="12" fillId="4" borderId="0" xfId="0" applyNumberFormat="1" applyFont="1" applyFill="1" applyAlignment="1">
      <alignment horizontal="left"/>
    </xf>
    <xf numFmtId="4" fontId="14" fillId="4" borderId="3" xfId="1" applyNumberFormat="1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4" fontId="14" fillId="4" borderId="3" xfId="0" applyNumberFormat="1" applyFont="1" applyFill="1" applyBorder="1" applyAlignment="1">
      <alignment horizontal="right"/>
    </xf>
    <xf numFmtId="4" fontId="12" fillId="4" borderId="2" xfId="0" applyNumberFormat="1" applyFont="1" applyFill="1" applyBorder="1"/>
    <xf numFmtId="4" fontId="12" fillId="4" borderId="2" xfId="1" applyNumberFormat="1" applyFont="1" applyFill="1" applyBorder="1"/>
    <xf numFmtId="4" fontId="12" fillId="0" borderId="2" xfId="1" applyNumberFormat="1" applyFont="1" applyBorder="1"/>
    <xf numFmtId="4" fontId="12" fillId="4" borderId="2" xfId="1" applyNumberFormat="1" applyFont="1" applyFill="1" applyBorder="1" applyAlignment="1">
      <alignment horizontal="right"/>
    </xf>
    <xf numFmtId="4" fontId="12" fillId="4" borderId="2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43" fontId="8" fillId="0" borderId="0" xfId="1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4" borderId="0" xfId="0" applyFont="1" applyFill="1" applyAlignment="1">
      <alignment horizontal="left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left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26</xdr:row>
      <xdr:rowOff>66675</xdr:rowOff>
    </xdr:from>
    <xdr:to>
      <xdr:col>0</xdr:col>
      <xdr:colOff>2762250</xdr:colOff>
      <xdr:row>27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Estado%20de%20Result.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"/>
    </sheetNames>
    <sheetDataSet>
      <sheetData sheetId="0">
        <row r="28">
          <cell r="C28">
            <v>40734448.060000069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56"/>
  <sheetViews>
    <sheetView tabSelected="1" zoomScale="90" zoomScaleNormal="90" workbookViewId="0">
      <selection activeCell="E63" sqref="E63"/>
    </sheetView>
  </sheetViews>
  <sheetFormatPr baseColWidth="10" defaultColWidth="9.140625" defaultRowHeight="14.25" x14ac:dyDescent="0.2"/>
  <cols>
    <col min="1" max="1" width="42.85546875" style="2" customWidth="1"/>
    <col min="2" max="2" width="11.7109375" style="2" customWidth="1"/>
    <col min="3" max="3" width="27.7109375" style="2" customWidth="1"/>
    <col min="4" max="4" width="2.5703125" style="2" customWidth="1"/>
    <col min="5" max="5" width="27.71093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32" bestFit="1" customWidth="1"/>
    <col min="13" max="13" width="9.140625" style="2"/>
    <col min="14" max="14" width="19.42578125" style="2" bestFit="1" customWidth="1"/>
    <col min="15" max="15" width="14.7109375" style="33" bestFit="1" customWidth="1"/>
    <col min="16" max="16384" width="9.140625" style="2"/>
  </cols>
  <sheetData>
    <row r="1" spans="1:15" ht="66" customHeight="1" x14ac:dyDescent="0.2">
      <c r="A1" s="93" t="s">
        <v>131</v>
      </c>
      <c r="B1" s="93"/>
      <c r="C1" s="93"/>
      <c r="D1" s="93"/>
      <c r="E1" s="93"/>
      <c r="F1" s="3"/>
      <c r="G1" s="3"/>
      <c r="H1" s="3"/>
    </row>
    <row r="2" spans="1:15" ht="15" thickBot="1" x14ac:dyDescent="0.25">
      <c r="A2" s="29"/>
      <c r="B2" s="29"/>
      <c r="C2" s="29"/>
      <c r="D2" s="29"/>
      <c r="E2" s="29"/>
      <c r="F2" s="3"/>
      <c r="G2" s="3"/>
      <c r="H2" s="3"/>
    </row>
    <row r="3" spans="1:15" ht="15" thickTop="1" x14ac:dyDescent="0.2">
      <c r="A3" s="28"/>
      <c r="B3" s="28"/>
      <c r="C3" s="28"/>
      <c r="D3" s="28"/>
      <c r="E3" s="28"/>
      <c r="F3" s="3"/>
      <c r="G3" s="3"/>
      <c r="H3" s="3"/>
    </row>
    <row r="4" spans="1:15" ht="15.75" thickBot="1" x14ac:dyDescent="0.3">
      <c r="A4" s="36"/>
      <c r="B4" s="38" t="s">
        <v>0</v>
      </c>
      <c r="C4" s="4">
        <v>2022</v>
      </c>
      <c r="D4" s="16"/>
      <c r="E4" s="4">
        <v>2021</v>
      </c>
    </row>
    <row r="5" spans="1:15" ht="15" x14ac:dyDescent="0.25">
      <c r="A5" s="1" t="s">
        <v>1</v>
      </c>
      <c r="B5" s="38"/>
      <c r="C5" s="5"/>
      <c r="D5" s="5"/>
      <c r="E5" s="5"/>
    </row>
    <row r="6" spans="1:15" ht="15" x14ac:dyDescent="0.25">
      <c r="A6" s="1" t="s">
        <v>2</v>
      </c>
      <c r="B6" s="38"/>
      <c r="C6" s="5"/>
      <c r="D6" s="5"/>
      <c r="E6" s="5"/>
    </row>
    <row r="7" spans="1:15" ht="15" x14ac:dyDescent="0.25">
      <c r="A7" s="5" t="s">
        <v>3</v>
      </c>
      <c r="B7" s="38" t="s">
        <v>4</v>
      </c>
      <c r="C7" s="17">
        <v>93662571.950000003</v>
      </c>
      <c r="D7" s="22"/>
      <c r="E7" s="17">
        <v>60553767.520000003</v>
      </c>
    </row>
    <row r="8" spans="1:15" ht="15" x14ac:dyDescent="0.25">
      <c r="A8" s="5" t="s">
        <v>5</v>
      </c>
      <c r="B8" s="38" t="s">
        <v>6</v>
      </c>
      <c r="C8" s="18">
        <v>6774494.0199999996</v>
      </c>
      <c r="D8" s="22"/>
      <c r="E8" s="18">
        <v>7617.42</v>
      </c>
    </row>
    <row r="9" spans="1:15" ht="15" x14ac:dyDescent="0.25">
      <c r="A9" s="5" t="s">
        <v>7</v>
      </c>
      <c r="B9" s="38" t="s">
        <v>8</v>
      </c>
      <c r="C9" s="19">
        <v>683350.1100000001</v>
      </c>
      <c r="D9" s="22"/>
      <c r="E9" s="19">
        <v>728849.26</v>
      </c>
    </row>
    <row r="10" spans="1:15" ht="15" x14ac:dyDescent="0.25">
      <c r="A10" s="5" t="s">
        <v>9</v>
      </c>
      <c r="B10" s="38" t="s">
        <v>10</v>
      </c>
      <c r="C10" s="20">
        <v>1412576.0899999999</v>
      </c>
      <c r="D10" s="22"/>
      <c r="E10" s="20">
        <v>2074149.96</v>
      </c>
      <c r="H10"/>
      <c r="I10" s="13"/>
      <c r="L10" s="2"/>
      <c r="O10" s="2"/>
    </row>
    <row r="11" spans="1:15" x14ac:dyDescent="0.2">
      <c r="A11" s="1" t="s">
        <v>11</v>
      </c>
      <c r="B11" s="38"/>
      <c r="C11" s="21">
        <f>SUM(C7:C10)</f>
        <v>102532992.17</v>
      </c>
      <c r="D11" s="21"/>
      <c r="E11" s="21">
        <f t="shared" ref="E11" si="0">SUM(E7:E10)</f>
        <v>63364384.160000004</v>
      </c>
      <c r="H11"/>
      <c r="I11" s="13"/>
      <c r="L11" s="2"/>
      <c r="O11" s="2"/>
    </row>
    <row r="12" spans="1:15" ht="15" x14ac:dyDescent="0.25">
      <c r="A12" s="1"/>
      <c r="B12" s="38"/>
      <c r="C12" s="22"/>
      <c r="D12" s="22"/>
      <c r="E12" s="22"/>
      <c r="H12"/>
      <c r="I12" s="13"/>
      <c r="L12" s="2"/>
      <c r="O12" s="2"/>
    </row>
    <row r="13" spans="1:15" ht="15" x14ac:dyDescent="0.25">
      <c r="A13" s="1" t="s">
        <v>12</v>
      </c>
      <c r="B13" s="38"/>
      <c r="D13" s="22"/>
      <c r="E13" s="22"/>
      <c r="H13"/>
      <c r="I13" s="13"/>
      <c r="L13" s="2"/>
      <c r="O13" s="2"/>
    </row>
    <row r="14" spans="1:15" ht="15" x14ac:dyDescent="0.25">
      <c r="A14" s="5" t="s">
        <v>13</v>
      </c>
      <c r="B14" s="38" t="s">
        <v>14</v>
      </c>
      <c r="C14" s="17">
        <v>102002264.65999997</v>
      </c>
      <c r="D14" s="22"/>
      <c r="E14" s="17">
        <v>104008701.45999999</v>
      </c>
      <c r="I14" s="13"/>
      <c r="L14" s="2"/>
      <c r="O14" s="2"/>
    </row>
    <row r="15" spans="1:15" ht="15" x14ac:dyDescent="0.25">
      <c r="A15" s="5" t="s">
        <v>15</v>
      </c>
      <c r="B15" s="38" t="s">
        <v>16</v>
      </c>
      <c r="C15" s="18">
        <v>39233391.790000007</v>
      </c>
      <c r="D15" s="22"/>
      <c r="E15" s="18">
        <v>39233391.789999999</v>
      </c>
      <c r="I15" s="13"/>
      <c r="L15" s="2"/>
      <c r="O15" s="2"/>
    </row>
    <row r="16" spans="1:15" ht="15" x14ac:dyDescent="0.25">
      <c r="A16" s="5" t="s">
        <v>17</v>
      </c>
      <c r="B16" s="38" t="s">
        <v>18</v>
      </c>
      <c r="C16" s="23">
        <v>12572407.17</v>
      </c>
      <c r="D16" s="22"/>
      <c r="E16" s="23">
        <v>9407580.1899999995</v>
      </c>
      <c r="I16" s="13"/>
      <c r="L16" s="2"/>
      <c r="O16" s="2"/>
    </row>
    <row r="17" spans="1:15" ht="15" x14ac:dyDescent="0.25">
      <c r="A17" s="1" t="s">
        <v>19</v>
      </c>
      <c r="B17" s="38"/>
      <c r="C17" s="21">
        <f>SUM(C14:C16)</f>
        <v>153808063.61999997</v>
      </c>
      <c r="D17" s="22"/>
      <c r="E17" s="21">
        <f>SUM(E14:E16)</f>
        <v>152649673.44</v>
      </c>
      <c r="I17" s="13"/>
      <c r="L17" s="2"/>
      <c r="O17" s="2"/>
    </row>
    <row r="18" spans="1:15" ht="15" x14ac:dyDescent="0.25">
      <c r="A18" s="1"/>
      <c r="B18" s="38"/>
      <c r="C18" s="21"/>
      <c r="D18" s="22"/>
      <c r="E18" s="21"/>
      <c r="I18" s="13"/>
      <c r="L18" s="2"/>
      <c r="O18" s="2"/>
    </row>
    <row r="19" spans="1:15" ht="15" thickBot="1" x14ac:dyDescent="0.25">
      <c r="A19" s="1" t="s">
        <v>20</v>
      </c>
      <c r="B19" s="38"/>
      <c r="C19" s="24">
        <f>+C11+C17</f>
        <v>256341055.78999996</v>
      </c>
      <c r="D19" s="30"/>
      <c r="E19" s="24">
        <f>+E11+E17</f>
        <v>216014057.59999999</v>
      </c>
      <c r="H19" s="27"/>
      <c r="I19" s="13"/>
      <c r="L19" s="2"/>
      <c r="O19" s="2"/>
    </row>
    <row r="20" spans="1:15" ht="15.75" thickTop="1" x14ac:dyDescent="0.25">
      <c r="A20" s="1"/>
      <c r="B20" s="38"/>
      <c r="C20" s="5"/>
      <c r="D20" s="5"/>
      <c r="E20" s="5"/>
      <c r="I20" s="13"/>
      <c r="L20" s="2"/>
      <c r="O20" s="2"/>
    </row>
    <row r="21" spans="1:15" ht="15" x14ac:dyDescent="0.25">
      <c r="A21" s="1" t="s">
        <v>21</v>
      </c>
      <c r="B21" s="38"/>
      <c r="C21" s="6"/>
      <c r="D21" s="5"/>
      <c r="E21" s="5"/>
      <c r="I21" s="13"/>
      <c r="L21" s="2"/>
      <c r="O21" s="2"/>
    </row>
    <row r="22" spans="1:15" ht="15" x14ac:dyDescent="0.25">
      <c r="A22" s="1"/>
      <c r="B22" s="38"/>
      <c r="C22" s="6"/>
      <c r="D22" s="5"/>
      <c r="E22" s="5"/>
      <c r="I22" s="33"/>
      <c r="L22" s="2"/>
      <c r="O22" s="2"/>
    </row>
    <row r="23" spans="1:15" ht="15" x14ac:dyDescent="0.25">
      <c r="A23" s="39" t="s">
        <v>22</v>
      </c>
      <c r="B23" s="40"/>
      <c r="C23" s="5"/>
      <c r="D23" s="5"/>
      <c r="E23" s="5"/>
      <c r="I23" s="33"/>
      <c r="L23" s="2"/>
      <c r="O23" s="2"/>
    </row>
    <row r="24" spans="1:15" ht="15" x14ac:dyDescent="0.25">
      <c r="A24" s="5"/>
      <c r="B24" s="41"/>
      <c r="D24" s="5"/>
      <c r="E24" s="5"/>
      <c r="I24" s="33"/>
      <c r="L24" s="2"/>
      <c r="O24" s="2"/>
    </row>
    <row r="25" spans="1:15" ht="15" x14ac:dyDescent="0.25">
      <c r="A25" s="5" t="s">
        <v>23</v>
      </c>
      <c r="B25" s="38" t="s">
        <v>24</v>
      </c>
      <c r="C25" s="35">
        <v>14895649.319999998</v>
      </c>
      <c r="D25" s="22"/>
      <c r="E25" s="17">
        <v>13730751.050000001</v>
      </c>
    </row>
    <row r="26" spans="1:15" ht="15" x14ac:dyDescent="0.25">
      <c r="A26" s="5" t="s">
        <v>25</v>
      </c>
      <c r="B26" s="38" t="s">
        <v>26</v>
      </c>
      <c r="C26" s="17">
        <v>507280.53</v>
      </c>
      <c r="D26" s="22"/>
      <c r="E26" s="17">
        <v>1414205.67</v>
      </c>
    </row>
    <row r="27" spans="1:15" ht="15" x14ac:dyDescent="0.25">
      <c r="A27" s="5" t="s">
        <v>27</v>
      </c>
      <c r="B27" s="38" t="s">
        <v>28</v>
      </c>
      <c r="C27" s="25">
        <v>775416</v>
      </c>
      <c r="D27" s="22"/>
      <c r="E27" s="25">
        <v>18837965.920000002</v>
      </c>
    </row>
    <row r="28" spans="1:15" x14ac:dyDescent="0.2">
      <c r="A28" s="1" t="s">
        <v>29</v>
      </c>
      <c r="B28" s="38"/>
      <c r="C28" s="21">
        <f>SUM(C25:C27)</f>
        <v>16178345.849999998</v>
      </c>
      <c r="D28" s="30"/>
      <c r="E28" s="21">
        <f>SUM(E25:E27)</f>
        <v>33982922.640000001</v>
      </c>
    </row>
    <row r="29" spans="1:15" x14ac:dyDescent="0.2">
      <c r="A29" s="1"/>
      <c r="B29" s="1"/>
      <c r="C29" s="21"/>
      <c r="D29" s="30"/>
      <c r="E29" s="21"/>
    </row>
    <row r="30" spans="1:15" x14ac:dyDescent="0.2">
      <c r="A30" s="39" t="s">
        <v>30</v>
      </c>
      <c r="B30" s="1"/>
      <c r="C30" s="21"/>
      <c r="D30" s="30"/>
      <c r="E30" s="21"/>
    </row>
    <row r="31" spans="1:15" ht="15" x14ac:dyDescent="0.25">
      <c r="A31" s="5" t="s">
        <v>31</v>
      </c>
      <c r="B31" s="1"/>
      <c r="C31" s="26">
        <v>0</v>
      </c>
      <c r="D31" s="30"/>
      <c r="E31" s="26">
        <v>0</v>
      </c>
    </row>
    <row r="32" spans="1:15" x14ac:dyDescent="0.2">
      <c r="A32" s="1" t="s">
        <v>32</v>
      </c>
      <c r="B32" s="1"/>
      <c r="C32" s="21">
        <v>0</v>
      </c>
      <c r="D32" s="30"/>
      <c r="E32" s="21">
        <v>0</v>
      </c>
    </row>
    <row r="33" spans="1:15" ht="15" x14ac:dyDescent="0.25">
      <c r="A33" s="5"/>
      <c r="B33" s="5"/>
      <c r="C33" s="22"/>
      <c r="D33" s="22"/>
      <c r="E33" s="22"/>
    </row>
    <row r="34" spans="1:15" ht="15" x14ac:dyDescent="0.25">
      <c r="A34" s="1" t="s">
        <v>33</v>
      </c>
      <c r="B34" s="1"/>
      <c r="C34" s="19"/>
      <c r="D34" s="19"/>
      <c r="E34" s="19"/>
      <c r="K34" s="33"/>
      <c r="L34" s="2"/>
      <c r="O34" s="2"/>
    </row>
    <row r="35" spans="1:15" ht="15" x14ac:dyDescent="0.25">
      <c r="A35" s="5" t="s">
        <v>34</v>
      </c>
      <c r="B35" s="5"/>
      <c r="C35" s="17">
        <v>14037511</v>
      </c>
      <c r="D35" s="30"/>
      <c r="E35" s="43">
        <v>-3359615.92</v>
      </c>
      <c r="K35" s="33"/>
      <c r="L35" s="2"/>
      <c r="O35" s="2"/>
    </row>
    <row r="36" spans="1:15" ht="15" x14ac:dyDescent="0.25">
      <c r="A36" s="5" t="s">
        <v>35</v>
      </c>
      <c r="B36" s="5"/>
      <c r="C36" s="17">
        <v>9450837.6500000004</v>
      </c>
      <c r="D36" s="30"/>
      <c r="E36" s="17">
        <v>9450837.6500000004</v>
      </c>
      <c r="I36" s="27"/>
      <c r="K36" s="33"/>
      <c r="L36" s="2"/>
      <c r="O36" s="2"/>
    </row>
    <row r="37" spans="1:15" ht="15" x14ac:dyDescent="0.25">
      <c r="A37" s="5" t="s">
        <v>36</v>
      </c>
      <c r="B37" s="5"/>
      <c r="C37" s="17">
        <v>175939913.22999999</v>
      </c>
      <c r="D37" s="31"/>
      <c r="E37" s="17">
        <v>182598018.31999999</v>
      </c>
      <c r="G37" s="34"/>
      <c r="H37" s="34"/>
      <c r="I37" s="34"/>
      <c r="K37" s="33"/>
      <c r="L37" s="2"/>
      <c r="O37" s="2"/>
    </row>
    <row r="38" spans="1:15" ht="15" x14ac:dyDescent="0.25">
      <c r="A38" s="5" t="s">
        <v>37</v>
      </c>
      <c r="B38" s="5"/>
      <c r="C38" s="45">
        <f>+'[1]ESTADO DE RESULTADOS'!$C$28</f>
        <v>40734448.060000069</v>
      </c>
      <c r="D38" s="31"/>
      <c r="E38" s="44">
        <v>-6658105.0899999999</v>
      </c>
      <c r="G38" s="27"/>
      <c r="H38" s="27"/>
      <c r="I38" s="27"/>
      <c r="K38" s="33"/>
      <c r="L38" s="2"/>
      <c r="O38" s="2"/>
    </row>
    <row r="39" spans="1:15" x14ac:dyDescent="0.2">
      <c r="A39" s="1" t="s">
        <v>38</v>
      </c>
      <c r="B39" s="1"/>
      <c r="C39" s="21">
        <f>SUM(C35:C38)</f>
        <v>240162709.94000006</v>
      </c>
      <c r="D39" s="30"/>
      <c r="E39" s="21">
        <f>SUM(E35:E38)</f>
        <v>182031134.95999998</v>
      </c>
      <c r="G39" s="34"/>
      <c r="H39" s="34"/>
      <c r="I39" s="34"/>
      <c r="K39" s="33"/>
      <c r="L39" s="2"/>
      <c r="O39" s="2"/>
    </row>
    <row r="40" spans="1:15" x14ac:dyDescent="0.2">
      <c r="A40" s="1"/>
      <c r="B40" s="1"/>
      <c r="C40" s="21"/>
      <c r="D40" s="30"/>
      <c r="E40" s="21"/>
      <c r="K40" s="33"/>
      <c r="L40" s="2"/>
      <c r="O40" s="2"/>
    </row>
    <row r="41" spans="1:15" ht="15" thickBot="1" x14ac:dyDescent="0.25">
      <c r="A41" s="1" t="s">
        <v>39</v>
      </c>
      <c r="B41" s="1"/>
      <c r="C41" s="24">
        <f>+C28+C39</f>
        <v>256341055.79000005</v>
      </c>
      <c r="D41" s="30"/>
      <c r="E41" s="24">
        <f>+E28+E39</f>
        <v>216014057.59999996</v>
      </c>
      <c r="K41" s="33"/>
      <c r="L41" s="2"/>
      <c r="O41" s="2"/>
    </row>
    <row r="42" spans="1:15" ht="15" thickTop="1" x14ac:dyDescent="0.2">
      <c r="C42" s="6"/>
      <c r="D42" s="6"/>
      <c r="E42" s="6"/>
      <c r="K42" s="33"/>
      <c r="L42" s="2"/>
      <c r="O42" s="2"/>
    </row>
    <row r="43" spans="1:15" x14ac:dyDescent="0.2">
      <c r="A43" s="16"/>
      <c r="B43" s="16"/>
      <c r="C43" s="13"/>
      <c r="D43" s="15"/>
      <c r="E43" s="15"/>
      <c r="I43" s="27"/>
      <c r="K43" s="33"/>
      <c r="L43" s="2"/>
      <c r="O43" s="2"/>
    </row>
    <row r="44" spans="1:15" ht="15" x14ac:dyDescent="0.25">
      <c r="A44" s="36" t="s">
        <v>40</v>
      </c>
      <c r="B44" s="94" t="s">
        <v>40</v>
      </c>
      <c r="C44" s="94"/>
      <c r="D44" s="94" t="s">
        <v>40</v>
      </c>
      <c r="E44" s="94"/>
      <c r="F44" s="1"/>
      <c r="I44" s="27"/>
      <c r="K44" s="33"/>
      <c r="L44" s="2"/>
      <c r="O44" s="2"/>
    </row>
    <row r="45" spans="1:15" ht="15" x14ac:dyDescent="0.25">
      <c r="A45" s="36"/>
      <c r="B45" s="36"/>
      <c r="C45" s="36"/>
      <c r="D45" s="36"/>
      <c r="E45" s="36"/>
      <c r="F45" s="1"/>
      <c r="K45" s="33"/>
      <c r="L45" s="2"/>
      <c r="O45" s="2"/>
    </row>
    <row r="46" spans="1:15" ht="15" x14ac:dyDescent="0.25">
      <c r="A46" s="36"/>
      <c r="B46" s="36"/>
      <c r="C46" s="16"/>
      <c r="D46" s="16"/>
      <c r="E46" s="5"/>
      <c r="K46" s="33"/>
      <c r="L46" s="2"/>
      <c r="O46" s="2"/>
    </row>
    <row r="47" spans="1:15" ht="15" x14ac:dyDescent="0.25">
      <c r="A47" s="7"/>
      <c r="B47" s="7"/>
      <c r="C47" s="5"/>
      <c r="D47" s="5"/>
    </row>
    <row r="48" spans="1:15" x14ac:dyDescent="0.2">
      <c r="A48" s="7"/>
      <c r="B48" s="7"/>
    </row>
    <row r="49" spans="1:10" ht="15" x14ac:dyDescent="0.25">
      <c r="A49" s="37" t="s">
        <v>41</v>
      </c>
      <c r="B49" s="95" t="s">
        <v>42</v>
      </c>
      <c r="C49" s="95"/>
      <c r="D49" s="1"/>
      <c r="E49" s="37" t="s">
        <v>127</v>
      </c>
    </row>
    <row r="50" spans="1:10" ht="15" x14ac:dyDescent="0.25">
      <c r="A50" s="37" t="s">
        <v>43</v>
      </c>
      <c r="B50" s="95" t="s">
        <v>44</v>
      </c>
      <c r="C50" s="95"/>
      <c r="E50" s="42" t="s">
        <v>45</v>
      </c>
      <c r="F50" s="1"/>
    </row>
    <row r="51" spans="1:10" ht="15" x14ac:dyDescent="0.25">
      <c r="A51" s="37"/>
      <c r="B51" s="37"/>
      <c r="C51" s="37"/>
      <c r="D51" s="37"/>
      <c r="E51" s="37"/>
      <c r="F51" s="1"/>
    </row>
    <row r="52" spans="1:10" ht="15" thickBot="1" x14ac:dyDescent="0.25">
      <c r="A52" s="14"/>
      <c r="B52" s="14"/>
      <c r="C52" s="14"/>
      <c r="D52" s="14"/>
      <c r="E52" s="14"/>
      <c r="J52" s="8"/>
    </row>
    <row r="53" spans="1:10" ht="15.75" thickTop="1" x14ac:dyDescent="0.25">
      <c r="A53" s="9" t="s">
        <v>46</v>
      </c>
      <c r="B53" s="10"/>
      <c r="C53" s="10"/>
      <c r="D53" s="92" t="s">
        <v>47</v>
      </c>
      <c r="E53" s="92"/>
      <c r="F53" s="11"/>
      <c r="I53" s="12"/>
      <c r="J53" s="8"/>
    </row>
    <row r="54" spans="1:10" ht="15" x14ac:dyDescent="0.25">
      <c r="A54" s="9" t="s">
        <v>48</v>
      </c>
      <c r="B54" s="10"/>
      <c r="C54" s="10"/>
      <c r="D54" s="10"/>
      <c r="E54" s="10"/>
      <c r="F54" s="10"/>
      <c r="G54" s="12"/>
      <c r="J54" s="8"/>
    </row>
    <row r="55" spans="1:10" ht="15" x14ac:dyDescent="0.25">
      <c r="A55" s="9"/>
      <c r="B55" s="10"/>
      <c r="C55" s="10"/>
      <c r="D55" s="10"/>
      <c r="E55" s="10"/>
      <c r="F55" s="10"/>
      <c r="G55" s="12"/>
      <c r="J55" s="8"/>
    </row>
    <row r="56" spans="1:10" ht="33.75" customHeight="1" x14ac:dyDescent="0.25">
      <c r="A56" s="91" t="s">
        <v>155</v>
      </c>
      <c r="B56" s="91"/>
      <c r="C56" s="91"/>
      <c r="D56" s="91"/>
      <c r="E56" s="91"/>
    </row>
  </sheetData>
  <mergeCells count="7">
    <mergeCell ref="A56:E56"/>
    <mergeCell ref="D53:E53"/>
    <mergeCell ref="A1:E1"/>
    <mergeCell ref="D44:E44"/>
    <mergeCell ref="B44:C44"/>
    <mergeCell ref="B50:C50"/>
    <mergeCell ref="B49:C49"/>
  </mergeCells>
  <phoneticPr fontId="0" type="noConversion"/>
  <pageMargins left="0.74803149606299213" right="0.74803149606299213" top="0.70866141732283472" bottom="0.51181102362204722" header="0.15748031496062992" footer="0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55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57" style="53" customWidth="1"/>
    <col min="2" max="2" width="29.7109375" style="71" bestFit="1" customWidth="1"/>
    <col min="3" max="3" width="12" style="53" customWidth="1"/>
    <col min="4" max="4" width="23.28515625" style="71" customWidth="1"/>
    <col min="5" max="5" width="18.85546875" style="53" customWidth="1"/>
    <col min="6" max="7" width="11.42578125" style="53"/>
    <col min="8" max="9" width="11.5703125" style="53" bestFit="1" customWidth="1"/>
    <col min="10" max="10" width="11.42578125" style="53"/>
    <col min="11" max="11" width="11.5703125" style="53" bestFit="1" customWidth="1"/>
    <col min="12" max="16384" width="11.42578125" style="53"/>
  </cols>
  <sheetData>
    <row r="1" spans="1:16" s="48" customFormat="1" ht="66" customHeight="1" thickBot="1" x14ac:dyDescent="0.3">
      <c r="A1" s="97" t="s">
        <v>154</v>
      </c>
      <c r="B1" s="98"/>
      <c r="C1" s="98"/>
      <c r="D1" s="99"/>
      <c r="E1" s="46"/>
      <c r="F1" s="46"/>
      <c r="G1" s="47"/>
      <c r="H1" s="47"/>
      <c r="I1" s="47"/>
      <c r="M1" s="49"/>
      <c r="P1" s="50"/>
    </row>
    <row r="2" spans="1:16" x14ac:dyDescent="0.25">
      <c r="A2" s="51"/>
      <c r="B2" s="52"/>
      <c r="C2" s="51"/>
      <c r="D2" s="52"/>
    </row>
    <row r="3" spans="1:16" x14ac:dyDescent="0.25">
      <c r="A3" s="54" t="s">
        <v>49</v>
      </c>
      <c r="B3" s="52"/>
      <c r="C3" s="51"/>
      <c r="D3" s="52"/>
    </row>
    <row r="4" spans="1:16" x14ac:dyDescent="0.25">
      <c r="A4" s="54" t="s">
        <v>1</v>
      </c>
      <c r="B4" s="52"/>
      <c r="C4" s="51"/>
      <c r="D4" s="52"/>
    </row>
    <row r="5" spans="1:16" x14ac:dyDescent="0.25">
      <c r="A5" s="51"/>
      <c r="B5" s="52"/>
      <c r="C5" s="51"/>
      <c r="D5" s="52"/>
    </row>
    <row r="6" spans="1:16" x14ac:dyDescent="0.25">
      <c r="A6" s="100" t="s">
        <v>50</v>
      </c>
      <c r="B6" s="100"/>
      <c r="C6" s="100"/>
      <c r="D6" s="100"/>
    </row>
    <row r="7" spans="1:16" ht="31.5" customHeight="1" x14ac:dyDescent="0.25">
      <c r="A7" s="101" t="s">
        <v>132</v>
      </c>
      <c r="B7" s="101"/>
      <c r="C7" s="101"/>
      <c r="D7" s="101"/>
    </row>
    <row r="8" spans="1:16" x14ac:dyDescent="0.25">
      <c r="A8" s="54" t="s">
        <v>51</v>
      </c>
      <c r="B8" s="84">
        <v>2022</v>
      </c>
      <c r="C8" s="84"/>
      <c r="D8" s="84">
        <v>2021</v>
      </c>
    </row>
    <row r="9" spans="1:16" x14ac:dyDescent="0.25">
      <c r="A9" s="51" t="s">
        <v>52</v>
      </c>
      <c r="B9" s="52">
        <v>50000</v>
      </c>
      <c r="C9" s="52"/>
      <c r="D9" s="52">
        <v>50000</v>
      </c>
    </row>
    <row r="10" spans="1:16" x14ac:dyDescent="0.25">
      <c r="A10" s="51" t="s">
        <v>53</v>
      </c>
      <c r="B10" s="52">
        <v>4522075.62</v>
      </c>
      <c r="C10" s="52"/>
      <c r="D10" s="52">
        <v>4082888.36</v>
      </c>
    </row>
    <row r="11" spans="1:16" x14ac:dyDescent="0.25">
      <c r="A11" s="51" t="s">
        <v>54</v>
      </c>
      <c r="B11" s="52">
        <v>4066932.26</v>
      </c>
      <c r="C11" s="52"/>
      <c r="D11" s="52">
        <v>3749538.46</v>
      </c>
    </row>
    <row r="12" spans="1:16" x14ac:dyDescent="0.25">
      <c r="A12" s="51" t="s">
        <v>55</v>
      </c>
      <c r="B12" s="52">
        <v>22549.99</v>
      </c>
      <c r="C12" s="52"/>
      <c r="D12" s="52">
        <v>164756.53</v>
      </c>
    </row>
    <row r="13" spans="1:16" x14ac:dyDescent="0.25">
      <c r="A13" s="51" t="s">
        <v>56</v>
      </c>
      <c r="B13" s="57">
        <v>775416</v>
      </c>
      <c r="C13" s="52"/>
      <c r="D13" s="57">
        <v>758596</v>
      </c>
    </row>
    <row r="14" spans="1:16" ht="16.5" thickBot="1" x14ac:dyDescent="0.3">
      <c r="A14" s="51" t="s">
        <v>57</v>
      </c>
      <c r="B14" s="86">
        <f>SUM(B9:B13)</f>
        <v>9436973.8699999992</v>
      </c>
      <c r="C14" s="58"/>
      <c r="D14" s="86">
        <f>SUM(D9:D13)</f>
        <v>8805779.3500000015</v>
      </c>
    </row>
    <row r="15" spans="1:16" ht="16.5" thickTop="1" x14ac:dyDescent="0.25">
      <c r="A15" s="51"/>
      <c r="B15" s="52"/>
      <c r="C15" s="51"/>
      <c r="D15" s="52"/>
    </row>
    <row r="16" spans="1:16" x14ac:dyDescent="0.25">
      <c r="A16" s="51"/>
      <c r="B16" s="52"/>
      <c r="C16" s="51"/>
      <c r="D16" s="52"/>
    </row>
    <row r="17" spans="1:6" x14ac:dyDescent="0.25">
      <c r="A17" s="54" t="s">
        <v>58</v>
      </c>
      <c r="B17" s="52"/>
      <c r="C17" s="51"/>
      <c r="D17" s="52"/>
    </row>
    <row r="18" spans="1:6" ht="38.25" customHeight="1" x14ac:dyDescent="0.25">
      <c r="A18" s="101" t="s">
        <v>133</v>
      </c>
      <c r="B18" s="101"/>
      <c r="C18" s="101"/>
      <c r="D18" s="101"/>
      <c r="E18" s="59"/>
      <c r="F18" s="59"/>
    </row>
    <row r="19" spans="1:6" x14ac:dyDescent="0.25">
      <c r="A19" s="51"/>
      <c r="B19" s="52"/>
      <c r="C19" s="51"/>
      <c r="D19" s="52"/>
    </row>
    <row r="20" spans="1:6" x14ac:dyDescent="0.25">
      <c r="A20" s="54" t="s">
        <v>51</v>
      </c>
      <c r="B20" s="84">
        <v>2022</v>
      </c>
      <c r="C20" s="60"/>
      <c r="D20" s="84">
        <v>2021</v>
      </c>
    </row>
    <row r="21" spans="1:6" x14ac:dyDescent="0.25">
      <c r="A21" s="51" t="s">
        <v>59</v>
      </c>
      <c r="B21" s="61" t="s">
        <v>147</v>
      </c>
      <c r="C21" s="62"/>
      <c r="D21" s="83" t="s">
        <v>149</v>
      </c>
      <c r="F21" s="63"/>
    </row>
    <row r="22" spans="1:6" ht="16.5" thickBot="1" x14ac:dyDescent="0.3">
      <c r="A22" s="51"/>
      <c r="B22" s="89" t="s">
        <v>148</v>
      </c>
      <c r="C22" s="64"/>
      <c r="D22" s="90" t="s">
        <v>150</v>
      </c>
      <c r="F22" s="63"/>
    </row>
    <row r="23" spans="1:6" ht="16.5" thickTop="1" x14ac:dyDescent="0.25">
      <c r="A23" s="51"/>
      <c r="B23" s="65"/>
      <c r="C23" s="62"/>
      <c r="D23" s="65"/>
      <c r="E23" s="63"/>
      <c r="F23" s="63"/>
    </row>
    <row r="24" spans="1:6" ht="31.5" customHeight="1" x14ac:dyDescent="0.25">
      <c r="A24" s="101" t="s">
        <v>151</v>
      </c>
      <c r="B24" s="101"/>
      <c r="C24" s="101"/>
      <c r="D24" s="101"/>
    </row>
    <row r="25" spans="1:6" x14ac:dyDescent="0.25">
      <c r="A25" s="51"/>
      <c r="B25" s="52"/>
      <c r="C25" s="51"/>
      <c r="D25" s="52"/>
    </row>
    <row r="26" spans="1:6" x14ac:dyDescent="0.25">
      <c r="A26" s="54" t="s">
        <v>60</v>
      </c>
      <c r="B26" s="52"/>
      <c r="C26" s="51"/>
      <c r="D26" s="52"/>
    </row>
    <row r="27" spans="1:6" x14ac:dyDescent="0.25">
      <c r="A27" s="96" t="s">
        <v>134</v>
      </c>
      <c r="B27" s="96"/>
      <c r="C27" s="96"/>
      <c r="D27" s="96"/>
    </row>
    <row r="28" spans="1:6" x14ac:dyDescent="0.25">
      <c r="A28" s="51"/>
      <c r="B28" s="52"/>
      <c r="C28" s="51"/>
      <c r="D28" s="52"/>
    </row>
    <row r="29" spans="1:6" x14ac:dyDescent="0.25">
      <c r="A29" s="54" t="s">
        <v>51</v>
      </c>
      <c r="B29" s="56">
        <v>2022</v>
      </c>
      <c r="C29" s="66"/>
      <c r="D29" s="56">
        <v>2021</v>
      </c>
    </row>
    <row r="30" spans="1:6" x14ac:dyDescent="0.25">
      <c r="A30" s="51" t="s">
        <v>61</v>
      </c>
      <c r="B30" s="67">
        <v>82948214.5</v>
      </c>
      <c r="C30" s="68"/>
      <c r="D30" s="67">
        <v>51344819.020000003</v>
      </c>
    </row>
    <row r="31" spans="1:6" ht="16.5" thickBot="1" x14ac:dyDescent="0.3">
      <c r="A31" s="51" t="s">
        <v>62</v>
      </c>
      <c r="B31" s="87">
        <f>+B30</f>
        <v>82948214.5</v>
      </c>
      <c r="C31" s="68"/>
      <c r="D31" s="87">
        <f>+D30</f>
        <v>51344819.020000003</v>
      </c>
    </row>
    <row r="32" spans="1:6" ht="16.5" thickTop="1" x14ac:dyDescent="0.25">
      <c r="A32" s="51"/>
      <c r="B32" s="52"/>
      <c r="C32" s="51"/>
      <c r="D32" s="52"/>
    </row>
    <row r="33" spans="1:5" x14ac:dyDescent="0.25">
      <c r="A33" s="51"/>
      <c r="B33" s="52"/>
      <c r="C33" s="51"/>
      <c r="D33" s="52"/>
    </row>
    <row r="34" spans="1:5" x14ac:dyDescent="0.25">
      <c r="A34" s="100" t="s">
        <v>63</v>
      </c>
      <c r="B34" s="100"/>
      <c r="C34" s="100"/>
      <c r="D34" s="100"/>
    </row>
    <row r="35" spans="1:5" ht="47.25" customHeight="1" x14ac:dyDescent="0.25">
      <c r="A35" s="101" t="s">
        <v>135</v>
      </c>
      <c r="B35" s="101"/>
      <c r="C35" s="101"/>
      <c r="D35" s="101"/>
    </row>
    <row r="36" spans="1:5" x14ac:dyDescent="0.25">
      <c r="A36" s="51"/>
      <c r="B36" s="52"/>
      <c r="C36" s="51"/>
      <c r="D36" s="52"/>
    </row>
    <row r="37" spans="1:5" x14ac:dyDescent="0.25">
      <c r="A37" s="100" t="s">
        <v>64</v>
      </c>
      <c r="B37" s="100"/>
      <c r="C37" s="100"/>
      <c r="D37" s="100"/>
    </row>
    <row r="38" spans="1:5" x14ac:dyDescent="0.25">
      <c r="A38" s="51"/>
      <c r="B38" s="52"/>
      <c r="C38" s="51"/>
      <c r="D38" s="52"/>
    </row>
    <row r="39" spans="1:5" ht="31.5" customHeight="1" x14ac:dyDescent="0.25">
      <c r="A39" s="101" t="s">
        <v>153</v>
      </c>
      <c r="B39" s="101"/>
      <c r="C39" s="101"/>
      <c r="D39" s="101"/>
    </row>
    <row r="40" spans="1:5" ht="19.5" customHeight="1" x14ac:dyDescent="0.25">
      <c r="A40" s="69"/>
      <c r="B40" s="70"/>
      <c r="C40" s="69"/>
      <c r="D40" s="70"/>
    </row>
    <row r="41" spans="1:5" x14ac:dyDescent="0.25">
      <c r="A41" s="54" t="s">
        <v>51</v>
      </c>
      <c r="B41" s="56">
        <v>2022</v>
      </c>
      <c r="C41" s="56"/>
      <c r="D41" s="56">
        <v>2021</v>
      </c>
    </row>
    <row r="42" spans="1:5" x14ac:dyDescent="0.25">
      <c r="A42" s="51" t="s">
        <v>152</v>
      </c>
      <c r="B42" s="52">
        <v>4506.8</v>
      </c>
      <c r="C42" s="56"/>
      <c r="D42" s="56"/>
    </row>
    <row r="43" spans="1:5" x14ac:dyDescent="0.25">
      <c r="A43" s="51" t="s">
        <v>65</v>
      </c>
      <c r="B43" s="67"/>
      <c r="C43" s="68"/>
      <c r="D43" s="67">
        <v>4624.58</v>
      </c>
    </row>
    <row r="44" spans="1:5" ht="16.5" thickBot="1" x14ac:dyDescent="0.3">
      <c r="A44" s="51" t="s">
        <v>66</v>
      </c>
      <c r="B44" s="87">
        <f>SUM(B42:B43)</f>
        <v>4506.8</v>
      </c>
      <c r="C44" s="68"/>
      <c r="D44" s="87">
        <f>SUM(D43:D43)</f>
        <v>4624.58</v>
      </c>
      <c r="E44" s="71"/>
    </row>
    <row r="45" spans="1:5" ht="16.5" thickTop="1" x14ac:dyDescent="0.25">
      <c r="A45" s="51"/>
      <c r="B45" s="52"/>
      <c r="C45" s="51"/>
      <c r="D45" s="52"/>
    </row>
    <row r="46" spans="1:5" x14ac:dyDescent="0.25">
      <c r="A46" s="54" t="s">
        <v>67</v>
      </c>
      <c r="B46" s="52"/>
      <c r="C46" s="51"/>
      <c r="D46" s="52"/>
    </row>
    <row r="47" spans="1:5" ht="30.75" customHeight="1" x14ac:dyDescent="0.25">
      <c r="A47" s="101" t="s">
        <v>136</v>
      </c>
      <c r="B47" s="96"/>
      <c r="C47" s="96"/>
      <c r="D47" s="96"/>
    </row>
    <row r="48" spans="1:5" x14ac:dyDescent="0.25">
      <c r="A48" s="69"/>
      <c r="B48" s="72"/>
      <c r="C48" s="73"/>
      <c r="D48" s="72"/>
    </row>
    <row r="49" spans="1:9" x14ac:dyDescent="0.25">
      <c r="A49" s="54" t="s">
        <v>51</v>
      </c>
      <c r="B49" s="56">
        <v>2022</v>
      </c>
      <c r="C49" s="56"/>
      <c r="D49" s="56">
        <v>2021</v>
      </c>
    </row>
    <row r="50" spans="1:9" x14ac:dyDescent="0.25">
      <c r="A50" s="51" t="s">
        <v>68</v>
      </c>
      <c r="B50" s="85">
        <v>0</v>
      </c>
      <c r="C50" s="66"/>
      <c r="D50" s="75">
        <v>2992.84</v>
      </c>
    </row>
    <row r="51" spans="1:9" ht="16.5" thickBot="1" x14ac:dyDescent="0.3">
      <c r="A51" s="51" t="s">
        <v>69</v>
      </c>
      <c r="B51" s="86">
        <f>SUM(B50:B50)</f>
        <v>0</v>
      </c>
      <c r="C51" s="51"/>
      <c r="D51" s="88">
        <f>SUM(D50:D50)</f>
        <v>2992.84</v>
      </c>
    </row>
    <row r="52" spans="1:9" ht="16.5" thickTop="1" x14ac:dyDescent="0.25">
      <c r="A52" s="51"/>
      <c r="B52" s="58"/>
      <c r="C52" s="51"/>
      <c r="D52" s="76"/>
    </row>
    <row r="53" spans="1:9" x14ac:dyDescent="0.25">
      <c r="A53" s="51"/>
      <c r="B53" s="58"/>
      <c r="C53" s="51"/>
      <c r="D53" s="76"/>
    </row>
    <row r="54" spans="1:9" x14ac:dyDescent="0.25">
      <c r="A54" s="54" t="s">
        <v>128</v>
      </c>
      <c r="B54" s="52"/>
      <c r="C54" s="51"/>
      <c r="D54" s="52"/>
    </row>
    <row r="55" spans="1:9" x14ac:dyDescent="0.25">
      <c r="A55" s="102" t="s">
        <v>137</v>
      </c>
      <c r="B55" s="102"/>
      <c r="C55" s="102"/>
      <c r="D55" s="102"/>
    </row>
    <row r="56" spans="1:9" x14ac:dyDescent="0.25">
      <c r="A56" s="102"/>
      <c r="B56" s="102"/>
      <c r="C56" s="102"/>
      <c r="D56" s="102"/>
    </row>
    <row r="57" spans="1:9" x14ac:dyDescent="0.25">
      <c r="A57" s="54" t="s">
        <v>51</v>
      </c>
      <c r="B57" s="56">
        <v>2022</v>
      </c>
      <c r="C57" s="56"/>
      <c r="D57" s="56">
        <v>2021</v>
      </c>
    </row>
    <row r="58" spans="1:9" x14ac:dyDescent="0.25">
      <c r="A58" s="51" t="s">
        <v>129</v>
      </c>
      <c r="B58" s="85">
        <v>6769987.2199999997</v>
      </c>
      <c r="C58" s="66"/>
      <c r="D58" s="75">
        <v>0</v>
      </c>
    </row>
    <row r="59" spans="1:9" ht="16.5" thickBot="1" x14ac:dyDescent="0.3">
      <c r="A59" s="51" t="s">
        <v>130</v>
      </c>
      <c r="B59" s="86">
        <f>SUM(B58:B58)</f>
        <v>6769987.2199999997</v>
      </c>
      <c r="C59" s="51"/>
      <c r="D59" s="88">
        <f>SUM(D58:D58)</f>
        <v>0</v>
      </c>
    </row>
    <row r="60" spans="1:9" ht="16.5" thickTop="1" x14ac:dyDescent="0.25">
      <c r="A60" s="51"/>
      <c r="B60" s="58"/>
      <c r="C60" s="77"/>
      <c r="D60" s="78"/>
      <c r="E60"/>
      <c r="F60"/>
      <c r="G60"/>
      <c r="H60"/>
      <c r="I60"/>
    </row>
    <row r="61" spans="1:9" x14ac:dyDescent="0.25">
      <c r="A61" s="100" t="s">
        <v>70</v>
      </c>
      <c r="B61" s="100"/>
      <c r="C61" s="100"/>
      <c r="D61" s="100"/>
    </row>
    <row r="62" spans="1:9" x14ac:dyDescent="0.25">
      <c r="A62" s="96" t="s">
        <v>138</v>
      </c>
      <c r="B62" s="96"/>
      <c r="C62" s="96"/>
      <c r="D62" s="96"/>
    </row>
    <row r="63" spans="1:9" x14ac:dyDescent="0.25">
      <c r="A63" s="51"/>
      <c r="B63" s="52"/>
      <c r="C63" s="51"/>
      <c r="D63" s="52"/>
    </row>
    <row r="64" spans="1:9" x14ac:dyDescent="0.25">
      <c r="A64" s="51" t="s">
        <v>51</v>
      </c>
      <c r="B64" s="56">
        <v>2022</v>
      </c>
      <c r="C64" s="56"/>
      <c r="D64" s="56">
        <v>2021</v>
      </c>
      <c r="I64" s="53" t="s">
        <v>71</v>
      </c>
    </row>
    <row r="65" spans="1:4" x14ac:dyDescent="0.25">
      <c r="A65" s="51" t="s">
        <v>72</v>
      </c>
      <c r="B65" s="65">
        <v>367484.9</v>
      </c>
      <c r="C65" s="68"/>
      <c r="D65" s="65">
        <v>364893.36</v>
      </c>
    </row>
    <row r="66" spans="1:4" x14ac:dyDescent="0.25">
      <c r="A66" s="51" t="s">
        <v>73</v>
      </c>
      <c r="B66" s="67">
        <v>315865.21000000002</v>
      </c>
      <c r="C66" s="68"/>
      <c r="D66" s="67">
        <v>363955.9</v>
      </c>
    </row>
    <row r="67" spans="1:4" ht="16.5" thickBot="1" x14ac:dyDescent="0.3">
      <c r="A67" s="51" t="s">
        <v>74</v>
      </c>
      <c r="B67" s="87">
        <f>SUM(B65:B66)</f>
        <v>683350.1100000001</v>
      </c>
      <c r="C67" s="79"/>
      <c r="D67" s="87">
        <f>SUM(D65:D66)</f>
        <v>728849.26</v>
      </c>
    </row>
    <row r="68" spans="1:4" ht="16.5" thickTop="1" x14ac:dyDescent="0.25">
      <c r="A68" s="51" t="s">
        <v>75</v>
      </c>
      <c r="B68" s="52"/>
      <c r="C68" s="51"/>
      <c r="D68" s="52"/>
    </row>
    <row r="69" spans="1:4" x14ac:dyDescent="0.25">
      <c r="A69" s="100" t="s">
        <v>76</v>
      </c>
      <c r="B69" s="100"/>
      <c r="C69" s="100"/>
      <c r="D69" s="100"/>
    </row>
    <row r="70" spans="1:4" x14ac:dyDescent="0.25">
      <c r="A70" s="96" t="s">
        <v>139</v>
      </c>
      <c r="B70" s="96"/>
      <c r="C70" s="96"/>
      <c r="D70" s="96"/>
    </row>
    <row r="71" spans="1:4" x14ac:dyDescent="0.25">
      <c r="A71" s="54" t="s">
        <v>51</v>
      </c>
      <c r="B71" s="56">
        <v>2022</v>
      </c>
      <c r="C71" s="56"/>
      <c r="D71" s="56">
        <v>2021</v>
      </c>
    </row>
    <row r="72" spans="1:4" x14ac:dyDescent="0.25">
      <c r="A72" s="51" t="s">
        <v>77</v>
      </c>
      <c r="B72" s="67">
        <v>1412576.09</v>
      </c>
      <c r="C72" s="52"/>
      <c r="D72" s="67">
        <v>2074149.96</v>
      </c>
    </row>
    <row r="73" spans="1:4" ht="16.5" thickBot="1" x14ac:dyDescent="0.3">
      <c r="A73" s="51" t="s">
        <v>78</v>
      </c>
      <c r="B73" s="86">
        <f>SUM(B72:B72)</f>
        <v>1412576.09</v>
      </c>
      <c r="C73" s="58"/>
      <c r="D73" s="86">
        <f>SUM(D72:D72)</f>
        <v>2074149.96</v>
      </c>
    </row>
    <row r="74" spans="1:4" ht="16.5" thickTop="1" x14ac:dyDescent="0.25">
      <c r="A74" s="51"/>
      <c r="B74" s="52"/>
      <c r="C74" s="51"/>
      <c r="D74" s="52"/>
    </row>
    <row r="75" spans="1:4" x14ac:dyDescent="0.25">
      <c r="A75" s="100" t="s">
        <v>79</v>
      </c>
      <c r="B75" s="100"/>
      <c r="C75" s="100"/>
      <c r="D75" s="100"/>
    </row>
    <row r="76" spans="1:4" x14ac:dyDescent="0.25">
      <c r="A76" s="51" t="s">
        <v>140</v>
      </c>
      <c r="B76" s="52"/>
      <c r="C76" s="51"/>
      <c r="D76" s="52"/>
    </row>
    <row r="77" spans="1:4" x14ac:dyDescent="0.25">
      <c r="A77" s="51"/>
      <c r="B77" s="52"/>
      <c r="C77" s="51"/>
      <c r="D77" s="52"/>
    </row>
    <row r="78" spans="1:4" x14ac:dyDescent="0.25">
      <c r="A78" s="54" t="s">
        <v>51</v>
      </c>
      <c r="B78" s="55">
        <v>2022</v>
      </c>
      <c r="C78" s="56"/>
      <c r="D78" s="55">
        <v>2021</v>
      </c>
    </row>
    <row r="79" spans="1:4" x14ac:dyDescent="0.25">
      <c r="A79" s="51" t="s">
        <v>80</v>
      </c>
      <c r="B79" s="52">
        <v>35297293.880000003</v>
      </c>
      <c r="C79" s="52"/>
      <c r="D79" s="52">
        <v>35297293.880000003</v>
      </c>
    </row>
    <row r="80" spans="1:4" x14ac:dyDescent="0.25">
      <c r="A80" s="51" t="s">
        <v>81</v>
      </c>
      <c r="B80" s="52">
        <v>87017827.489999995</v>
      </c>
      <c r="C80" s="52"/>
      <c r="D80" s="52">
        <v>87017827.489999995</v>
      </c>
    </row>
    <row r="81" spans="1:4" x14ac:dyDescent="0.25">
      <c r="A81" s="51" t="s">
        <v>82</v>
      </c>
      <c r="B81" s="52">
        <v>20461275.829999998</v>
      </c>
      <c r="C81" s="52"/>
      <c r="D81" s="52">
        <v>20332666.23</v>
      </c>
    </row>
    <row r="82" spans="1:4" x14ac:dyDescent="0.25">
      <c r="A82" s="51" t="s">
        <v>83</v>
      </c>
      <c r="B82" s="52">
        <v>7764883.5</v>
      </c>
      <c r="C82" s="52"/>
      <c r="D82" s="52">
        <v>7764883.5</v>
      </c>
    </row>
    <row r="83" spans="1:4" x14ac:dyDescent="0.25">
      <c r="A83" s="51" t="s">
        <v>84</v>
      </c>
      <c r="B83" s="52">
        <v>12841223.289999999</v>
      </c>
      <c r="C83" s="52"/>
      <c r="D83" s="52">
        <v>12741241.890000001</v>
      </c>
    </row>
    <row r="84" spans="1:4" x14ac:dyDescent="0.25">
      <c r="A84" s="51" t="s">
        <v>85</v>
      </c>
      <c r="B84" s="52">
        <v>388571.36</v>
      </c>
      <c r="C84" s="52"/>
      <c r="D84" s="52">
        <v>388571.36</v>
      </c>
    </row>
    <row r="85" spans="1:4" x14ac:dyDescent="0.25">
      <c r="A85" s="51" t="s">
        <v>86</v>
      </c>
      <c r="B85" s="52">
        <v>4182679.03</v>
      </c>
      <c r="C85" s="52"/>
      <c r="D85" s="52">
        <v>4182679.03</v>
      </c>
    </row>
    <row r="86" spans="1:4" x14ac:dyDescent="0.25">
      <c r="A86" s="51" t="s">
        <v>87</v>
      </c>
      <c r="B86" s="52">
        <v>5417358.46</v>
      </c>
      <c r="C86" s="52"/>
      <c r="D86" s="52">
        <v>3832335.48</v>
      </c>
    </row>
    <row r="87" spans="1:4" x14ac:dyDescent="0.25">
      <c r="A87" s="51" t="s">
        <v>88</v>
      </c>
      <c r="B87" s="52">
        <v>203726.58</v>
      </c>
      <c r="C87" s="52"/>
      <c r="D87" s="52">
        <v>203726.58</v>
      </c>
    </row>
    <row r="88" spans="1:4" x14ac:dyDescent="0.25">
      <c r="A88" s="51" t="s">
        <v>89</v>
      </c>
      <c r="B88" s="52">
        <v>613603.94999999995</v>
      </c>
      <c r="C88" s="52"/>
      <c r="D88" s="52">
        <v>613603.94999999995</v>
      </c>
    </row>
    <row r="89" spans="1:4" x14ac:dyDescent="0.25">
      <c r="A89" s="51" t="s">
        <v>90</v>
      </c>
      <c r="B89" s="52">
        <v>81089.600000000006</v>
      </c>
      <c r="C89" s="52"/>
      <c r="D89" s="52">
        <v>81089.600000000006</v>
      </c>
    </row>
    <row r="90" spans="1:4" x14ac:dyDescent="0.25">
      <c r="A90" s="51" t="s">
        <v>91</v>
      </c>
      <c r="B90" s="57">
        <v>2618721.61</v>
      </c>
      <c r="C90" s="52"/>
      <c r="D90" s="57">
        <v>2618721.61</v>
      </c>
    </row>
    <row r="91" spans="1:4" x14ac:dyDescent="0.25">
      <c r="A91" s="51" t="s">
        <v>92</v>
      </c>
      <c r="B91" s="58">
        <f>SUM(B79:B90)</f>
        <v>176888254.58000001</v>
      </c>
      <c r="C91" s="58"/>
      <c r="D91" s="58">
        <f>SUM(D79:D90)</f>
        <v>175074640.60000002</v>
      </c>
    </row>
    <row r="92" spans="1:4" x14ac:dyDescent="0.25">
      <c r="A92" s="51" t="s">
        <v>93</v>
      </c>
      <c r="B92" s="80">
        <v>-74885989.920000002</v>
      </c>
      <c r="C92" s="52"/>
      <c r="D92" s="80">
        <v>-71065939.140000001</v>
      </c>
    </row>
    <row r="93" spans="1:4" ht="16.5" thickBot="1" x14ac:dyDescent="0.3">
      <c r="A93" s="51" t="s">
        <v>94</v>
      </c>
      <c r="B93" s="86">
        <f>+B91+B92</f>
        <v>102002264.66000001</v>
      </c>
      <c r="C93" s="58"/>
      <c r="D93" s="86">
        <f>SUM(D91:D92)</f>
        <v>104008701.46000002</v>
      </c>
    </row>
    <row r="94" spans="1:4" ht="16.5" thickTop="1" x14ac:dyDescent="0.25">
      <c r="A94" s="51"/>
      <c r="B94" s="52"/>
      <c r="C94" s="51"/>
      <c r="D94" s="52"/>
    </row>
    <row r="95" spans="1:4" x14ac:dyDescent="0.25">
      <c r="A95" s="100" t="s">
        <v>95</v>
      </c>
      <c r="B95" s="100"/>
      <c r="C95" s="100"/>
      <c r="D95" s="100"/>
    </row>
    <row r="96" spans="1:4" x14ac:dyDescent="0.25">
      <c r="A96" s="81"/>
      <c r="B96" s="82"/>
      <c r="C96" s="81"/>
      <c r="D96" s="82"/>
    </row>
    <row r="97" spans="1:10" x14ac:dyDescent="0.25">
      <c r="A97" s="96" t="s">
        <v>141</v>
      </c>
      <c r="B97" s="96"/>
      <c r="C97" s="96"/>
      <c r="D97" s="96"/>
    </row>
    <row r="98" spans="1:10" x14ac:dyDescent="0.25">
      <c r="A98" s="54" t="s">
        <v>51</v>
      </c>
      <c r="B98" s="56">
        <v>2022</v>
      </c>
      <c r="C98" s="56"/>
      <c r="D98" s="56">
        <v>2021</v>
      </c>
      <c r="J98" s="53" t="s">
        <v>96</v>
      </c>
    </row>
    <row r="99" spans="1:10" x14ac:dyDescent="0.25">
      <c r="A99" s="51" t="s">
        <v>97</v>
      </c>
      <c r="B99" s="52">
        <v>9740252.3000000007</v>
      </c>
      <c r="C99" s="52"/>
      <c r="D99" s="52">
        <v>9740252.3000000007</v>
      </c>
    </row>
    <row r="100" spans="1:10" x14ac:dyDescent="0.25">
      <c r="A100" s="51" t="s">
        <v>98</v>
      </c>
      <c r="B100" s="57">
        <v>39233391.789999999</v>
      </c>
      <c r="C100" s="52"/>
      <c r="D100" s="57">
        <v>39233391.789999999</v>
      </c>
    </row>
    <row r="101" spans="1:10" x14ac:dyDescent="0.25">
      <c r="A101" s="51" t="s">
        <v>99</v>
      </c>
      <c r="B101" s="58">
        <f>SUM(B99:B100)</f>
        <v>48973644.090000004</v>
      </c>
      <c r="C101" s="58"/>
      <c r="D101" s="58">
        <f>SUM(D99:D100)</f>
        <v>48973644.090000004</v>
      </c>
    </row>
    <row r="102" spans="1:10" x14ac:dyDescent="0.25">
      <c r="A102" s="51" t="s">
        <v>100</v>
      </c>
      <c r="B102" s="80">
        <v>-9740252.3000000007</v>
      </c>
      <c r="C102" s="52"/>
      <c r="D102" s="80">
        <v>-9740252.3000000007</v>
      </c>
    </row>
    <row r="103" spans="1:10" ht="16.5" thickBot="1" x14ac:dyDescent="0.3">
      <c r="A103" s="51" t="s">
        <v>94</v>
      </c>
      <c r="B103" s="86">
        <f>SUM(B101:B102)</f>
        <v>39233391.790000007</v>
      </c>
      <c r="C103" s="58"/>
      <c r="D103" s="86">
        <f>SUM(D101:D102)</f>
        <v>39233391.790000007</v>
      </c>
    </row>
    <row r="104" spans="1:10" ht="16.5" thickTop="1" x14ac:dyDescent="0.25">
      <c r="A104" s="51"/>
      <c r="B104" s="52"/>
      <c r="C104" s="51"/>
      <c r="D104" s="52"/>
    </row>
    <row r="105" spans="1:10" x14ac:dyDescent="0.25">
      <c r="A105" s="100" t="s">
        <v>101</v>
      </c>
      <c r="B105" s="100"/>
      <c r="C105" s="100"/>
      <c r="D105" s="100"/>
    </row>
    <row r="106" spans="1:10" x14ac:dyDescent="0.25">
      <c r="A106" s="96" t="s">
        <v>142</v>
      </c>
      <c r="B106" s="96"/>
      <c r="C106" s="96"/>
      <c r="D106" s="96"/>
    </row>
    <row r="107" spans="1:10" x14ac:dyDescent="0.25">
      <c r="A107" s="51"/>
      <c r="B107" s="52"/>
      <c r="C107" s="51"/>
      <c r="D107" s="52"/>
    </row>
    <row r="108" spans="1:10" x14ac:dyDescent="0.25">
      <c r="A108" s="54" t="s">
        <v>51</v>
      </c>
      <c r="B108" s="56">
        <v>2022</v>
      </c>
      <c r="C108" s="56"/>
      <c r="D108" s="56">
        <v>2021</v>
      </c>
    </row>
    <row r="109" spans="1:10" x14ac:dyDescent="0.25">
      <c r="A109" s="51" t="s">
        <v>102</v>
      </c>
      <c r="B109" s="52">
        <v>10004814.199999999</v>
      </c>
      <c r="C109" s="52"/>
      <c r="D109" s="52">
        <v>6769987.2199999997</v>
      </c>
    </row>
    <row r="110" spans="1:10" x14ac:dyDescent="0.25">
      <c r="A110" s="51" t="s">
        <v>103</v>
      </c>
      <c r="B110" s="57">
        <v>2567592.9700000002</v>
      </c>
      <c r="C110" s="52"/>
      <c r="D110" s="57">
        <v>2637592.9700000002</v>
      </c>
    </row>
    <row r="111" spans="1:10" ht="16.5" thickBot="1" x14ac:dyDescent="0.3">
      <c r="A111" s="54" t="s">
        <v>104</v>
      </c>
      <c r="B111" s="86">
        <f>SUM(B109:B110)</f>
        <v>12572407.17</v>
      </c>
      <c r="C111" s="58"/>
      <c r="D111" s="86">
        <f>SUM(D109:D110)</f>
        <v>9407580.1899999995</v>
      </c>
    </row>
    <row r="112" spans="1:10" ht="16.5" thickTop="1" x14ac:dyDescent="0.25">
      <c r="A112" s="51"/>
      <c r="B112" s="52"/>
      <c r="C112" s="51"/>
      <c r="D112" s="52"/>
    </row>
    <row r="113" spans="1:5" x14ac:dyDescent="0.25">
      <c r="A113" s="51"/>
      <c r="B113" s="52"/>
      <c r="C113" s="51"/>
      <c r="D113" s="52"/>
    </row>
    <row r="114" spans="1:5" x14ac:dyDescent="0.25">
      <c r="A114" s="54" t="s">
        <v>105</v>
      </c>
      <c r="B114" s="52"/>
      <c r="C114" s="51"/>
      <c r="D114" s="52"/>
    </row>
    <row r="115" spans="1:5" x14ac:dyDescent="0.25">
      <c r="A115" s="100" t="s">
        <v>106</v>
      </c>
      <c r="B115" s="100"/>
      <c r="C115" s="100"/>
      <c r="D115" s="100"/>
    </row>
    <row r="116" spans="1:5" x14ac:dyDescent="0.25">
      <c r="A116" s="96" t="s">
        <v>143</v>
      </c>
      <c r="B116" s="96"/>
      <c r="C116" s="96"/>
      <c r="D116" s="96"/>
    </row>
    <row r="117" spans="1:5" x14ac:dyDescent="0.25">
      <c r="A117" s="51"/>
      <c r="B117" s="52"/>
      <c r="C117" s="51"/>
      <c r="D117" s="52"/>
    </row>
    <row r="118" spans="1:5" x14ac:dyDescent="0.25">
      <c r="A118" s="81" t="s">
        <v>51</v>
      </c>
      <c r="B118" s="56">
        <v>2022</v>
      </c>
      <c r="C118" s="56" t="s">
        <v>107</v>
      </c>
      <c r="D118" s="56">
        <v>2021</v>
      </c>
    </row>
    <row r="119" spans="1:5" x14ac:dyDescent="0.25">
      <c r="A119" s="51" t="s">
        <v>108</v>
      </c>
      <c r="B119" s="52">
        <v>84006.48</v>
      </c>
      <c r="C119" s="52"/>
      <c r="D119" s="52">
        <v>107827.4</v>
      </c>
    </row>
    <row r="120" spans="1:5" x14ac:dyDescent="0.25">
      <c r="A120" s="51" t="s">
        <v>109</v>
      </c>
      <c r="B120" s="52">
        <v>171765.17</v>
      </c>
      <c r="C120" s="52"/>
      <c r="D120" s="52">
        <v>154197.54</v>
      </c>
    </row>
    <row r="121" spans="1:5" x14ac:dyDescent="0.25">
      <c r="A121" s="51" t="s">
        <v>110</v>
      </c>
      <c r="B121" s="52">
        <v>14563956.27</v>
      </c>
      <c r="C121" s="52"/>
      <c r="D121" s="52">
        <v>13337776.18</v>
      </c>
    </row>
    <row r="122" spans="1:5" x14ac:dyDescent="0.25">
      <c r="A122" s="51" t="s">
        <v>111</v>
      </c>
      <c r="B122" s="52">
        <v>31970.28</v>
      </c>
      <c r="C122" s="52"/>
      <c r="D122" s="52">
        <v>53487.66</v>
      </c>
      <c r="E122" s="52"/>
    </row>
    <row r="123" spans="1:5" x14ac:dyDescent="0.25">
      <c r="A123" s="51" t="s">
        <v>112</v>
      </c>
      <c r="B123" s="57">
        <v>43951.12</v>
      </c>
      <c r="C123" s="52"/>
      <c r="D123" s="57">
        <v>77462.27</v>
      </c>
    </row>
    <row r="124" spans="1:5" ht="16.5" thickBot="1" x14ac:dyDescent="0.3">
      <c r="A124" s="54" t="s">
        <v>113</v>
      </c>
      <c r="B124" s="86">
        <f>SUM(B119:B123)</f>
        <v>14895649.319999998</v>
      </c>
      <c r="C124" s="58"/>
      <c r="D124" s="86">
        <f>SUM(D119:D123)</f>
        <v>13730751.049999999</v>
      </c>
    </row>
    <row r="125" spans="1:5" ht="16.5" thickTop="1" x14ac:dyDescent="0.25">
      <c r="A125" s="51"/>
      <c r="B125" s="58"/>
      <c r="C125" s="58"/>
      <c r="D125" s="58"/>
    </row>
    <row r="126" spans="1:5" x14ac:dyDescent="0.25">
      <c r="A126" s="51"/>
      <c r="B126" s="58"/>
      <c r="C126" s="58"/>
      <c r="D126" s="58"/>
    </row>
    <row r="127" spans="1:5" x14ac:dyDescent="0.25">
      <c r="A127" s="100" t="s">
        <v>114</v>
      </c>
      <c r="B127" s="100"/>
      <c r="C127" s="100"/>
      <c r="D127" s="100"/>
    </row>
    <row r="128" spans="1:5" x14ac:dyDescent="0.25">
      <c r="A128" s="96" t="s">
        <v>144</v>
      </c>
      <c r="B128" s="96"/>
      <c r="C128" s="96"/>
      <c r="D128" s="96"/>
    </row>
    <row r="129" spans="1:4" x14ac:dyDescent="0.25">
      <c r="A129" s="73"/>
      <c r="B129" s="73"/>
      <c r="C129" s="73"/>
      <c r="D129" s="73"/>
    </row>
    <row r="130" spans="1:4" x14ac:dyDescent="0.25">
      <c r="A130" s="54" t="s">
        <v>51</v>
      </c>
      <c r="B130" s="56">
        <v>2022</v>
      </c>
      <c r="C130" s="56" t="s">
        <v>107</v>
      </c>
      <c r="D130" s="56">
        <v>2021</v>
      </c>
    </row>
    <row r="131" spans="1:4" x14ac:dyDescent="0.25">
      <c r="A131" s="51" t="s">
        <v>126</v>
      </c>
      <c r="B131" s="74">
        <v>0</v>
      </c>
      <c r="C131" s="66"/>
      <c r="D131" s="74">
        <v>265851.09999999998</v>
      </c>
    </row>
    <row r="132" spans="1:4" x14ac:dyDescent="0.25">
      <c r="A132" s="51" t="s">
        <v>115</v>
      </c>
      <c r="B132" s="57">
        <v>507280.53</v>
      </c>
      <c r="C132" s="52"/>
      <c r="D132" s="57">
        <v>1148354.57</v>
      </c>
    </row>
    <row r="133" spans="1:4" ht="16.5" thickBot="1" x14ac:dyDescent="0.3">
      <c r="A133" s="54" t="s">
        <v>116</v>
      </c>
      <c r="B133" s="86">
        <f>SUM(B131:B132)</f>
        <v>507280.53</v>
      </c>
      <c r="C133" s="58"/>
      <c r="D133" s="86">
        <f>SUM(D131:D132)</f>
        <v>1414205.67</v>
      </c>
    </row>
    <row r="134" spans="1:4" ht="16.5" thickTop="1" x14ac:dyDescent="0.25">
      <c r="A134" s="51"/>
      <c r="B134" s="52"/>
      <c r="C134" s="51"/>
      <c r="D134" s="52"/>
    </row>
    <row r="135" spans="1:4" x14ac:dyDescent="0.25">
      <c r="A135" s="100" t="s">
        <v>117</v>
      </c>
      <c r="B135" s="100"/>
      <c r="C135" s="100"/>
      <c r="D135" s="100"/>
    </row>
    <row r="136" spans="1:4" x14ac:dyDescent="0.25">
      <c r="A136" s="96" t="s">
        <v>145</v>
      </c>
      <c r="B136" s="96"/>
      <c r="C136" s="96"/>
      <c r="D136" s="96"/>
    </row>
    <row r="137" spans="1:4" x14ac:dyDescent="0.25">
      <c r="A137" s="54" t="s">
        <v>51</v>
      </c>
      <c r="B137" s="56">
        <v>2022</v>
      </c>
      <c r="C137" s="56" t="s">
        <v>107</v>
      </c>
      <c r="D137" s="56">
        <v>2021</v>
      </c>
    </row>
    <row r="138" spans="1:4" x14ac:dyDescent="0.25">
      <c r="A138" s="51" t="s">
        <v>118</v>
      </c>
      <c r="B138" s="52">
        <v>0</v>
      </c>
      <c r="C138" s="52"/>
      <c r="D138" s="52">
        <v>18079369.920000002</v>
      </c>
    </row>
    <row r="139" spans="1:4" x14ac:dyDescent="0.25">
      <c r="A139" s="51" t="s">
        <v>119</v>
      </c>
      <c r="B139" s="57">
        <v>775416</v>
      </c>
      <c r="C139" s="52"/>
      <c r="D139" s="57">
        <v>758596</v>
      </c>
    </row>
    <row r="140" spans="1:4" ht="16.5" thickBot="1" x14ac:dyDescent="0.3">
      <c r="A140" s="54" t="s">
        <v>120</v>
      </c>
      <c r="B140" s="86">
        <f>SUM(B138:B139)</f>
        <v>775416</v>
      </c>
      <c r="C140" s="58"/>
      <c r="D140" s="86">
        <f>SUM(D138:D139)</f>
        <v>18837965.920000002</v>
      </c>
    </row>
    <row r="141" spans="1:4" ht="16.5" thickTop="1" x14ac:dyDescent="0.25">
      <c r="A141" s="51"/>
      <c r="B141" s="52"/>
      <c r="C141" s="51"/>
      <c r="D141" s="52"/>
    </row>
    <row r="142" spans="1:4" x14ac:dyDescent="0.25">
      <c r="A142" s="51"/>
      <c r="B142" s="52"/>
      <c r="C142" s="51"/>
      <c r="D142" s="52"/>
    </row>
    <row r="143" spans="1:4" x14ac:dyDescent="0.25">
      <c r="A143" s="54" t="s">
        <v>121</v>
      </c>
      <c r="B143" s="52"/>
      <c r="C143" s="51"/>
      <c r="D143" s="52"/>
    </row>
    <row r="144" spans="1:4" x14ac:dyDescent="0.25">
      <c r="A144" s="54"/>
      <c r="B144" s="52"/>
      <c r="C144" s="51"/>
      <c r="D144" s="52"/>
    </row>
    <row r="145" spans="1:4" x14ac:dyDescent="0.25">
      <c r="A145" s="100" t="s">
        <v>122</v>
      </c>
      <c r="B145" s="100"/>
      <c r="C145" s="100"/>
      <c r="D145" s="100"/>
    </row>
    <row r="146" spans="1:4" x14ac:dyDescent="0.25">
      <c r="A146" s="81"/>
      <c r="B146" s="82"/>
      <c r="C146" s="81"/>
      <c r="D146" s="82"/>
    </row>
    <row r="147" spans="1:4" x14ac:dyDescent="0.25">
      <c r="A147" s="96" t="s">
        <v>146</v>
      </c>
      <c r="B147" s="96"/>
      <c r="C147" s="96"/>
      <c r="D147" s="96"/>
    </row>
    <row r="148" spans="1:4" x14ac:dyDescent="0.25">
      <c r="A148" s="73"/>
      <c r="B148" s="73"/>
      <c r="C148" s="73"/>
      <c r="D148" s="73"/>
    </row>
    <row r="149" spans="1:4" x14ac:dyDescent="0.25">
      <c r="A149" s="54" t="s">
        <v>121</v>
      </c>
      <c r="B149" s="52"/>
      <c r="C149" s="51"/>
      <c r="D149" s="52"/>
    </row>
    <row r="150" spans="1:4" x14ac:dyDescent="0.25">
      <c r="A150" s="54" t="s">
        <v>123</v>
      </c>
      <c r="B150" s="56">
        <v>2022</v>
      </c>
      <c r="C150" s="56"/>
      <c r="D150" s="56">
        <v>2021</v>
      </c>
    </row>
    <row r="151" spans="1:4" x14ac:dyDescent="0.25">
      <c r="A151" s="51" t="s">
        <v>35</v>
      </c>
      <c r="B151" s="52">
        <v>9450837.6500000004</v>
      </c>
      <c r="C151" s="52"/>
      <c r="D151" s="52">
        <v>9450837.6500000004</v>
      </c>
    </row>
    <row r="152" spans="1:4" x14ac:dyDescent="0.25">
      <c r="A152" s="51" t="s">
        <v>37</v>
      </c>
      <c r="B152" s="52">
        <v>40734448.060000002</v>
      </c>
      <c r="C152" s="52"/>
      <c r="D152" s="52">
        <v>-6658105.0899999999</v>
      </c>
    </row>
    <row r="153" spans="1:4" x14ac:dyDescent="0.25">
      <c r="A153" s="51" t="s">
        <v>124</v>
      </c>
      <c r="B153" s="57">
        <v>189977424.22999999</v>
      </c>
      <c r="C153" s="52"/>
      <c r="D153" s="57">
        <v>179238402.40000001</v>
      </c>
    </row>
    <row r="154" spans="1:4" ht="16.5" thickBot="1" x14ac:dyDescent="0.3">
      <c r="A154" s="54" t="s">
        <v>125</v>
      </c>
      <c r="B154" s="86">
        <f>SUM(B151:B153)</f>
        <v>240162709.94</v>
      </c>
      <c r="C154" s="58"/>
      <c r="D154" s="86">
        <f>SUM(D151:D153)</f>
        <v>182031134.96000001</v>
      </c>
    </row>
    <row r="155" spans="1:4" ht="16.5" thickTop="1" x14ac:dyDescent="0.25"/>
  </sheetData>
  <mergeCells count="29">
    <mergeCell ref="A135:D135"/>
    <mergeCell ref="A136:D136"/>
    <mergeCell ref="A145:D145"/>
    <mergeCell ref="A147:D147"/>
    <mergeCell ref="A105:D105"/>
    <mergeCell ref="A106:D106"/>
    <mergeCell ref="A115:D115"/>
    <mergeCell ref="A116:D116"/>
    <mergeCell ref="A127:D127"/>
    <mergeCell ref="A128:D128"/>
    <mergeCell ref="A97:D97"/>
    <mergeCell ref="A34:D34"/>
    <mergeCell ref="A35:D35"/>
    <mergeCell ref="A37:D37"/>
    <mergeCell ref="A39:D39"/>
    <mergeCell ref="A47:D47"/>
    <mergeCell ref="A61:D61"/>
    <mergeCell ref="A62:D62"/>
    <mergeCell ref="A69:D69"/>
    <mergeCell ref="A70:D70"/>
    <mergeCell ref="A75:D75"/>
    <mergeCell ref="A95:D95"/>
    <mergeCell ref="A55:D56"/>
    <mergeCell ref="A27:D27"/>
    <mergeCell ref="A1:D1"/>
    <mergeCell ref="A6:D6"/>
    <mergeCell ref="A7:D7"/>
    <mergeCell ref="A18:D18"/>
    <mergeCell ref="A24:D24"/>
  </mergeCells>
  <pageMargins left="0.7" right="0.7" top="0.75" bottom="0.75" header="0.3" footer="0.3"/>
  <pageSetup paperSize="9" scale="73" orientation="portrait" r:id="rId1"/>
  <rowBreaks count="2" manualBreakCount="2">
    <brk id="53" max="3" man="1"/>
    <brk id="113" max="3" man="1"/>
  </rowBreaks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B384E8-E55E-4BB4-A555-851F311A5975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966e0af8-eb04-4871-9ba3-4bac4d7ba40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28489dc2-50cf-493e-a704-cb1420394a7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B4A14F4-F053-4D05-96CB-3332CE75B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Notas</vt:lpstr>
      <vt:lpstr>'BALANCE GENERAL'!Área_de_impresión</vt:lpstr>
      <vt:lpstr>Notas!Área_de_impresión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Patricia Lora</cp:lastModifiedBy>
  <cp:revision/>
  <cp:lastPrinted>2023-01-10T19:49:19Z</cp:lastPrinted>
  <dcterms:created xsi:type="dcterms:W3CDTF">1996-11-27T10:00:04Z</dcterms:created>
  <dcterms:modified xsi:type="dcterms:W3CDTF">2023-01-10T19:50:12Z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