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PAGINA WEB/2022/Octubre 2022/"/>
    </mc:Choice>
  </mc:AlternateContent>
  <xr:revisionPtr revIDLastSave="396" documentId="11_2186B86E6944CB2B0A03A9E7233A2304A7C44B78" xr6:coauthVersionLast="47" xr6:coauthVersionMax="47" xr10:uidLastSave="{A5A2E70A-E022-48C0-9FD9-A1BC7FC2CB3E}"/>
  <bookViews>
    <workbookView xWindow="-120" yWindow="-120" windowWidth="29040" windowHeight="15720" xr2:uid="{00000000-000D-0000-FFFF-FFFF00000000}"/>
  </bookViews>
  <sheets>
    <sheet name="BALANCE GENERAL" sheetId="4" r:id="rId1"/>
    <sheet name="Notas" sheetId="5" r:id="rId2"/>
  </sheets>
  <externalReferences>
    <externalReference r:id="rId3"/>
  </externalReferences>
  <definedNames>
    <definedName name="_xlnm.Print_Area" localSheetId="0">'BALANCE GENERAL'!$A$1:$E$56</definedName>
    <definedName name="_xlnm.Print_Area" localSheetId="1">Notas!$A$1:$D$215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5" l="1"/>
  <c r="B85" i="5"/>
  <c r="B97" i="5"/>
  <c r="B105" i="5"/>
  <c r="B122" i="5"/>
  <c r="B129" i="5"/>
  <c r="B147" i="5"/>
  <c r="B149" i="5" s="1"/>
  <c r="B157" i="5"/>
  <c r="B159" i="5" s="1"/>
  <c r="B167" i="5"/>
  <c r="B183" i="5"/>
  <c r="B192" i="5"/>
  <c r="B201" i="5"/>
  <c r="B215" i="5"/>
  <c r="D41" i="5"/>
  <c r="B40" i="5"/>
  <c r="B41" i="5" s="1"/>
  <c r="D30" i="5"/>
  <c r="B30" i="5"/>
  <c r="D19" i="5"/>
  <c r="B19" i="5"/>
  <c r="D13" i="5"/>
  <c r="D21" i="5" s="1"/>
  <c r="B13" i="5"/>
  <c r="B21" i="5" s="1"/>
  <c r="D43" i="5" l="1"/>
  <c r="B43" i="5"/>
  <c r="D183" i="5"/>
  <c r="D147" i="5"/>
  <c r="D149" i="5" s="1"/>
  <c r="D192" i="5"/>
  <c r="D215" i="5"/>
  <c r="D201" i="5"/>
  <c r="D167" i="5"/>
  <c r="D157" i="5"/>
  <c r="D159" i="5" s="1"/>
  <c r="D129" i="5"/>
  <c r="D122" i="5"/>
  <c r="D105" i="5"/>
  <c r="D97" i="5"/>
  <c r="D85" i="5"/>
  <c r="D68" i="5"/>
  <c r="C40" i="4" l="1"/>
  <c r="C41" i="4" l="1"/>
  <c r="C30" i="4" l="1"/>
  <c r="C19" i="4" l="1"/>
  <c r="E19" i="4"/>
  <c r="C13" i="4" l="1"/>
  <c r="E13" i="4"/>
  <c r="E41" i="4" l="1"/>
  <c r="C21" i="4" l="1"/>
  <c r="E30" i="4" l="1"/>
  <c r="E21" i="4"/>
  <c r="E43" i="4" l="1"/>
  <c r="C43" i="4" l="1"/>
</calcChain>
</file>

<file path=xl/sharedStrings.xml><?xml version="1.0" encoding="utf-8"?>
<sst xmlns="http://schemas.openxmlformats.org/spreadsheetml/2006/main" count="222" uniqueCount="171">
  <si>
    <t>NOTAS</t>
  </si>
  <si>
    <t>ACTIVOS</t>
  </si>
  <si>
    <t>ACTIVOS CORRIENTES</t>
  </si>
  <si>
    <t>Disponibilidades</t>
  </si>
  <si>
    <t>NOTA 2</t>
  </si>
  <si>
    <t>Cuentas y Documentos por Cobrar</t>
  </si>
  <si>
    <t>NOTA 3</t>
  </si>
  <si>
    <t>Inventario de Consumo</t>
  </si>
  <si>
    <t>NOTA 4</t>
  </si>
  <si>
    <t>Otros Activos</t>
  </si>
  <si>
    <t>NOTA 5</t>
  </si>
  <si>
    <t>TOTAL ACTIVOS CORRIENTES</t>
  </si>
  <si>
    <t>ACTIVOS NO CORRIENTES</t>
  </si>
  <si>
    <t>Bienes de Uso Neto</t>
  </si>
  <si>
    <t>NOTA 6</t>
  </si>
  <si>
    <t>Bienes Intangibles</t>
  </si>
  <si>
    <t>NOTA 7</t>
  </si>
  <si>
    <t>Otros Activos no Corrientes</t>
  </si>
  <si>
    <t>NOTA 8</t>
  </si>
  <si>
    <t>TOTAL ACTIVOS  NO CORRIENTES</t>
  </si>
  <si>
    <t>TOTAL ACTIVOS</t>
  </si>
  <si>
    <t>PASIVOS Y PATRIMONIO</t>
  </si>
  <si>
    <t>PASIVOS CORRIENTES</t>
  </si>
  <si>
    <t>Deducciones y Retenciones por Pagar</t>
  </si>
  <si>
    <t>NOTA 9</t>
  </si>
  <si>
    <t>Cuentas por Pagar</t>
  </si>
  <si>
    <t>NOTA 10</t>
  </si>
  <si>
    <t>Otras Cuentas por Pagar</t>
  </si>
  <si>
    <t>NOTA 11</t>
  </si>
  <si>
    <t>TOTAL PASIVOS CORRIENTES</t>
  </si>
  <si>
    <t>PASIVOS NO CORRIENTES</t>
  </si>
  <si>
    <t>Pasivos no Corrientes</t>
  </si>
  <si>
    <t>TOTAL PASIVOS NO CORRIENTES</t>
  </si>
  <si>
    <t>PATRIMONIO</t>
  </si>
  <si>
    <t>Otros Ajustes de años Anteriores</t>
  </si>
  <si>
    <t>Reservas de Capital</t>
  </si>
  <si>
    <t>Resultado de Períodos Anteriores</t>
  </si>
  <si>
    <t>Resultado del Período</t>
  </si>
  <si>
    <t>TOTAL PATRIMONIO</t>
  </si>
  <si>
    <t>TOTAL PASIVOS Y PATRIMONIO</t>
  </si>
  <si>
    <t>Firma:</t>
  </si>
  <si>
    <t>Graciela Herrera de la Rosa</t>
  </si>
  <si>
    <t>Juan C. Pérez</t>
  </si>
  <si>
    <t>Ramón E. Contreras Genao</t>
  </si>
  <si>
    <t>Encargada de Contabilidad</t>
  </si>
  <si>
    <t>Contralor</t>
  </si>
  <si>
    <t>Superintendente de Pensiones</t>
  </si>
  <si>
    <t>ESTADOS FINANCIEROS</t>
  </si>
  <si>
    <t>Página 1</t>
  </si>
  <si>
    <t>BALANCE GENERAL</t>
  </si>
  <si>
    <t>SUPERINTENDENCIA DE PENSIONES
BALANCE GENERAL
 AL 31  DE OCTUBRE 2022 Y 2021
Valores RD$</t>
  </si>
  <si>
    <t xml:space="preserve">BALANCE GENERAL   </t>
  </si>
  <si>
    <t xml:space="preserve">Nota 2: Disponibilidades Bancarias </t>
  </si>
  <si>
    <t>Descripción</t>
  </si>
  <si>
    <t>Caja Chica</t>
  </si>
  <si>
    <t>Cuenta Corriente Regular</t>
  </si>
  <si>
    <t>Cuenta Corriente Operaciones</t>
  </si>
  <si>
    <t>Cuenta Corriente Nómina</t>
  </si>
  <si>
    <t>Cuenta Corriente CCRyLI*</t>
  </si>
  <si>
    <t>Total Disponible en Caja y Bancos</t>
  </si>
  <si>
    <t>Nota 2.2 Cuentas en Moneda Extranjera</t>
  </si>
  <si>
    <t>Cuenta de Ahorros en Dólares</t>
  </si>
  <si>
    <t xml:space="preserve">Nota 2.3 Inversiones Financieras a Corto Plazo </t>
  </si>
  <si>
    <t>Banco de Reservas</t>
  </si>
  <si>
    <t>Total Disponible en Inversiones</t>
  </si>
  <si>
    <t>Nota 3 Cuentas y Documentos por Cobrar</t>
  </si>
  <si>
    <t>Nota 3.1 Cuentas por Cobrar Funcionarios y Empleados</t>
  </si>
  <si>
    <t>Zoila Martinez ( Excedente Seguro de vehículo)</t>
  </si>
  <si>
    <t>Total Cuentas por Cobrar Func.  Empl.</t>
  </si>
  <si>
    <t>Nota 3.2 Otras Cuentas por Cobrar</t>
  </si>
  <si>
    <t>Dirección General de Impuesto Interno (DGII)</t>
  </si>
  <si>
    <t>Humano Seguro</t>
  </si>
  <si>
    <t>Total Otras Cuentas por Cobrar</t>
  </si>
  <si>
    <t>Nota 4 Inventarios de Consumo</t>
  </si>
  <si>
    <t xml:space="preserve">       </t>
  </si>
  <si>
    <t>Inventario de Materiales de Oficina</t>
  </si>
  <si>
    <t>Inventario de Materiales Diversos</t>
  </si>
  <si>
    <t>Total Inventarios de Consumo</t>
  </si>
  <si>
    <t xml:space="preserve"> </t>
  </si>
  <si>
    <t>Nota 5 Otros Activos</t>
  </si>
  <si>
    <t>Seguros Pagados por Adelantado</t>
  </si>
  <si>
    <t>Cuotas Internacionales</t>
  </si>
  <si>
    <t>Total de Gastos Pagados por Adelantados</t>
  </si>
  <si>
    <t>Nota 6: Bienes de Uso (Activos No Financieros)</t>
  </si>
  <si>
    <t>Terreno</t>
  </si>
  <si>
    <t>Edificio</t>
  </si>
  <si>
    <t>Mobiliario y Equipos de Oficina</t>
  </si>
  <si>
    <t>Equipos de Transporte</t>
  </si>
  <si>
    <t>Equipos de Cómputos</t>
  </si>
  <si>
    <t>Equipos de Seguridad Militar</t>
  </si>
  <si>
    <t>Equipos Varios</t>
  </si>
  <si>
    <t>Sistema de aire acondicionado</t>
  </si>
  <si>
    <t>Equipos de Televisión</t>
  </si>
  <si>
    <t>Centrales y Aparatos Telefónicos</t>
  </si>
  <si>
    <t>Receptoras de Radio</t>
  </si>
  <si>
    <t>Equipos de Comunicación y Señalamiento</t>
  </si>
  <si>
    <t>Total Bienes de Uso</t>
  </si>
  <si>
    <t>Menos Depreciación Acumulada</t>
  </si>
  <si>
    <t>Total menos Depreciación</t>
  </si>
  <si>
    <t>Nota 7 Bienes Intangibles</t>
  </si>
  <si>
    <t xml:space="preserve">   </t>
  </si>
  <si>
    <t>Programas de Computación</t>
  </si>
  <si>
    <t>Licencias de Cómputos</t>
  </si>
  <si>
    <t>Total Bienes Intangibles</t>
  </si>
  <si>
    <t xml:space="preserve">Menos Deprec. Acum. de Bienes Intangibles  </t>
  </si>
  <si>
    <t>Nota 8 Otros Activos no Corrientes</t>
  </si>
  <si>
    <t>Obras Construcciones y Mejoras en Proceso</t>
  </si>
  <si>
    <t>Obras de Arte</t>
  </si>
  <si>
    <t>Total Otros Activos</t>
  </si>
  <si>
    <t>PASIVOS</t>
  </si>
  <si>
    <t>Nota 9 Deducciones y Retenciones por Pagar</t>
  </si>
  <si>
    <t xml:space="preserve">  </t>
  </si>
  <si>
    <t>Retención 10% por Honorarios</t>
  </si>
  <si>
    <t>Retención 5% Adquisición de Bienes y Servicios</t>
  </si>
  <si>
    <t>Retención Impuestos Sobre la Renta</t>
  </si>
  <si>
    <t>Retención 30% del 100%  ITBIS</t>
  </si>
  <si>
    <t>Retención  ITBIS</t>
  </si>
  <si>
    <t>Total Deducciones y Retenciones por Pagar</t>
  </si>
  <si>
    <t xml:space="preserve">Nota 10 Cuentas por Pagar </t>
  </si>
  <si>
    <t>Servicio por pagar</t>
  </si>
  <si>
    <t>Total Cuentas por Pagar</t>
  </si>
  <si>
    <t>Nota 11 Otras Cuentas por Pagar</t>
  </si>
  <si>
    <t>Provisión para Regalía Pascual</t>
  </si>
  <si>
    <t>Provisión para Bono Navideño</t>
  </si>
  <si>
    <t>Provisión para Prestaciones Económicas</t>
  </si>
  <si>
    <t>Fondos de Terceros CCRyLI</t>
  </si>
  <si>
    <t xml:space="preserve">Total de Otras Cuentas por Pagar </t>
  </si>
  <si>
    <t xml:space="preserve">PATRIMONIO </t>
  </si>
  <si>
    <t>Nota 12 Resultados de Periodos Anteriores</t>
  </si>
  <si>
    <t>CONCEPTO</t>
  </si>
  <si>
    <t>Resultados de Periodos Anteriores</t>
  </si>
  <si>
    <t>Total de Patrimonio</t>
  </si>
  <si>
    <t>SUPERINTENDENCIA DE PENSIONES
NOTA A LOS ESTADOS FINANCIEROS
 AL 31  DE OCTUBRE 2022 Y 2021
Valores RD$</t>
  </si>
  <si>
    <t xml:space="preserve">Al 31 de Octubre de los años 2022 y 2021, el efectivo disponible en Caja y en las Cuentas Bancarias del Banco de Reservas de la República Dominicana está conformado por las siguientes cuentas: </t>
  </si>
  <si>
    <t>Al 31 de Octubre de los años 2022 y 2021, los valores en moneda extranjera depositados en el Banco  de Reservas de la República Dominicana consisten en:</t>
  </si>
  <si>
    <t>Al 31 de Octubre de los años 2022 y 2021, los saldos de las Inversiones Financieras se componen de:</t>
  </si>
  <si>
    <t xml:space="preserve">Al 31 de Octubre de los años 2022 y 2021, este rubro está representado por Cuentas por Cobrar Funcionarios y Empleados y Otras Cuentas por Cobrar. </t>
  </si>
  <si>
    <t>Al 31 de Octubre del año 2022 esta partida  presenta un balance de RD$5,853.93, mientras que para el 2021 este rubro no presenta un balance según el detalle siguiente:</t>
  </si>
  <si>
    <t>Al 31 de Octubre de los años 2022 y 2021, este rubro está compuesto como sigue:</t>
  </si>
  <si>
    <t>Al 31 de Octubre de los años 2022 y 2021, esta cuenta se compone de:</t>
  </si>
  <si>
    <t>Al 31 de Octubre de los años 2022 y 2021, los balances de las cuentas de Activos no Financieros consisten en:</t>
  </si>
  <si>
    <t>Al 31 de Octubre de los años 2022 y 2021, los bienes intangibles se componen de:</t>
  </si>
  <si>
    <t>Al 31 de Octubre de los años 2022 y 2021, las deducciones y retenciones por pagar se muestran en el siguiente detalle:</t>
  </si>
  <si>
    <t>Al 31 de Octubre de los años 2022 y 2021, el total de Cuentas por Pagar se muestra en el siguiente detalle:</t>
  </si>
  <si>
    <t>Al 31 de Octubre de los años 2022 y 2021, las Otras Cuentas por Pagar se componen de:</t>
  </si>
  <si>
    <t xml:space="preserve">Al 31 de Octubre de los años 2022 y 2021, el patrimonio se compone de: </t>
  </si>
  <si>
    <t xml:space="preserve">US$22,638.97/54.35 </t>
  </si>
  <si>
    <t xml:space="preserve">    US$7,002.01/56.55         </t>
  </si>
  <si>
    <t xml:space="preserve">   RD$395,963.66</t>
  </si>
  <si>
    <t>RD$1,230,428.01</t>
  </si>
  <si>
    <t>Los valores existentes en dólares norteamericanos fueron valuados al tipo de cambio comprador al último día del mes a razón de RD$54.35 y RD$56.55  por cada dólar Estadounidense (US$).</t>
  </si>
  <si>
    <t>Seguro Familiar de Salud</t>
  </si>
  <si>
    <t>Seguro de Pensiones</t>
  </si>
  <si>
    <t>Aporte por Dependiente adicional</t>
  </si>
  <si>
    <t>Proveedores Legales</t>
  </si>
  <si>
    <t>Al 31 de Octubre  2022 esta partida presenta balance de RD$2,387.06, mientras que para el mismo periodo del año 2021 presenta un balance de RD$ 2,992.84, esta partida está conformada
 por lo siguiente:</t>
  </si>
  <si>
    <t>Nota 3.3 Anticipo Construcción Escuela Previsional</t>
  </si>
  <si>
    <t>Consorcio CQ &amp; Asociados</t>
  </si>
  <si>
    <t>Total Anticipo Construcción Escuela Previsional</t>
  </si>
  <si>
    <t>Al 31 de Octubre  de los años 2022 y 2021, estas partidas presentan los siguientes rubros:</t>
  </si>
  <si>
    <t>Al 31 de Octubre 2022 esta partida presenta un balance de RD$6,769,987.22, mientras que para el 2021
 no presenta balance</t>
  </si>
  <si>
    <t>Disponibilidades (Nota 2)</t>
  </si>
  <si>
    <t>Cuentas y Documentos por Cobrar  (Nota 3)</t>
  </si>
  <si>
    <t>Inventario de Consumo  (Nota 4)</t>
  </si>
  <si>
    <t>Otros Activos  (Nota 5)</t>
  </si>
  <si>
    <t>Bienes de Uso Neto  (Nota 6)</t>
  </si>
  <si>
    <t>Bienes Intangibles  (Nota 7)</t>
  </si>
  <si>
    <t>Otros Activos no Corrientes  (Nota 8)</t>
  </si>
  <si>
    <t>Deducciones y Retenciones por Pagar  (Nota 9)</t>
  </si>
  <si>
    <t>Cuentas por Pagar  (Nota 10)</t>
  </si>
  <si>
    <t>Otras Cuentas por Pagar  (Nota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</si>
</sst>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P_t_s_-;\-* #,##0.00\ _P_t_s_-;_-* &quot;-&quot;??\ _P_t_s_-;_-@_-"/>
    <numFmt numFmtId="165" formatCode="#,##0.00_ ;\-#,##0.00\ "/>
  </numFmts>
  <fonts count="17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i/>
      <u val="double"/>
      <sz val="12"/>
      <color rgb="FF000000"/>
      <name val="Times New Roman"/>
      <family val="1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/>
    <xf numFmtId="164" fontId="4" fillId="0" borderId="0" xfId="1" applyFont="1"/>
    <xf numFmtId="0" fontId="3" fillId="0" borderId="0" xfId="0" applyFont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NumberFormat="1" applyFont="1"/>
    <xf numFmtId="164" fontId="1" fillId="0" borderId="0" xfId="1"/>
    <xf numFmtId="0" fontId="4" fillId="0" borderId="4" xfId="0" applyFont="1" applyBorder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6" fillId="0" borderId="0" xfId="1" applyNumberFormat="1" applyFont="1"/>
    <xf numFmtId="4" fontId="6" fillId="0" borderId="0" xfId="1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4" fontId="6" fillId="0" borderId="3" xfId="1" applyNumberFormat="1" applyFont="1" applyBorder="1"/>
    <xf numFmtId="4" fontId="3" fillId="0" borderId="3" xfId="0" applyNumberFormat="1" applyFont="1" applyBorder="1" applyAlignment="1">
      <alignment horizontal="right"/>
    </xf>
    <xf numFmtId="4" fontId="4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164" fontId="3" fillId="0" borderId="0" xfId="1" applyFont="1" applyAlignment="1">
      <alignment horizontal="right"/>
    </xf>
    <xf numFmtId="4" fontId="1" fillId="0" borderId="0" xfId="1" applyNumberFormat="1" applyAlignment="1">
      <alignment horizontal="right"/>
    </xf>
    <xf numFmtId="2" fontId="4" fillId="0" borderId="0" xfId="0" applyNumberFormat="1" applyFont="1"/>
    <xf numFmtId="39" fontId="4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1" fillId="0" borderId="0" xfId="0" applyFont="1"/>
    <xf numFmtId="0" fontId="2" fillId="0" borderId="0" xfId="0" applyFont="1"/>
    <xf numFmtId="0" fontId="10" fillId="0" borderId="0" xfId="0" applyFont="1"/>
    <xf numFmtId="43" fontId="6" fillId="0" borderId="0" xfId="0" applyNumberFormat="1" applyFont="1"/>
    <xf numFmtId="43" fontId="6" fillId="0" borderId="3" xfId="0" applyNumberFormat="1" applyFont="1" applyBorder="1"/>
    <xf numFmtId="39" fontId="6" fillId="0" borderId="3" xfId="1" applyNumberFormat="1" applyFont="1" applyFill="1" applyBorder="1"/>
    <xf numFmtId="0" fontId="12" fillId="0" borderId="0" xfId="0" applyFont="1" applyAlignment="1">
      <alignment wrapText="1"/>
    </xf>
    <xf numFmtId="0" fontId="12" fillId="2" borderId="0" xfId="0" applyFont="1" applyFill="1"/>
    <xf numFmtId="0" fontId="13" fillId="0" borderId="0" xfId="0" applyFont="1"/>
    <xf numFmtId="4" fontId="13" fillId="0" borderId="0" xfId="1" applyNumberFormat="1" applyFont="1" applyAlignment="1">
      <alignment horizontal="right"/>
    </xf>
    <xf numFmtId="2" fontId="13" fillId="0" borderId="0" xfId="0" applyNumberFormat="1" applyFont="1"/>
    <xf numFmtId="0" fontId="14" fillId="4" borderId="0" xfId="0" applyFont="1" applyFill="1"/>
    <xf numFmtId="4" fontId="14" fillId="4" borderId="0" xfId="0" applyNumberFormat="1" applyFont="1" applyFill="1"/>
    <xf numFmtId="0" fontId="14" fillId="0" borderId="0" xfId="0" applyFont="1"/>
    <xf numFmtId="0" fontId="12" fillId="4" borderId="0" xfId="0" applyFont="1" applyFill="1"/>
    <xf numFmtId="4" fontId="12" fillId="4" borderId="0" xfId="0" applyNumberFormat="1" applyFont="1" applyFill="1" applyAlignment="1">
      <alignment horizontal="right"/>
    </xf>
    <xf numFmtId="0" fontId="12" fillId="4" borderId="0" xfId="0" applyFont="1" applyFill="1" applyAlignment="1">
      <alignment horizontal="right"/>
    </xf>
    <xf numFmtId="4" fontId="14" fillId="4" borderId="3" xfId="0" applyNumberFormat="1" applyFont="1" applyFill="1" applyBorder="1"/>
    <xf numFmtId="4" fontId="12" fillId="4" borderId="0" xfId="0" applyNumberFormat="1" applyFont="1" applyFill="1"/>
    <xf numFmtId="0" fontId="14" fillId="0" borderId="0" xfId="0" applyFont="1" applyAlignment="1">
      <alignment wrapText="1"/>
    </xf>
    <xf numFmtId="0" fontId="14" fillId="4" borderId="0" xfId="0" applyFont="1" applyFill="1" applyAlignment="1">
      <alignment horizontal="center"/>
    </xf>
    <xf numFmtId="4" fontId="14" fillId="4" borderId="3" xfId="1" applyNumberFormat="1" applyFont="1" applyFill="1" applyBorder="1" applyAlignment="1">
      <alignment horizontal="right"/>
    </xf>
    <xf numFmtId="164" fontId="14" fillId="4" borderId="0" xfId="1" applyFont="1" applyFill="1"/>
    <xf numFmtId="164" fontId="14" fillId="0" borderId="0" xfId="1" applyFont="1"/>
    <xf numFmtId="164" fontId="12" fillId="4" borderId="0" xfId="1" applyFont="1" applyFill="1"/>
    <xf numFmtId="4" fontId="14" fillId="4" borderId="0" xfId="1" applyNumberFormat="1" applyFont="1" applyFill="1"/>
    <xf numFmtId="0" fontId="14" fillId="4" borderId="0" xfId="0" applyFont="1" applyFill="1" applyAlignment="1">
      <alignment horizontal="right"/>
    </xf>
    <xf numFmtId="4" fontId="14" fillId="4" borderId="3" xfId="1" applyNumberFormat="1" applyFont="1" applyFill="1" applyBorder="1"/>
    <xf numFmtId="165" fontId="14" fillId="4" borderId="0" xfId="1" applyNumberFormat="1" applyFont="1" applyFill="1"/>
    <xf numFmtId="0" fontId="14" fillId="4" borderId="0" xfId="0" applyFont="1" applyFill="1" applyAlignment="1">
      <alignment horizontal="left" wrapText="1"/>
    </xf>
    <xf numFmtId="4" fontId="14" fillId="4" borderId="0" xfId="0" applyNumberFormat="1" applyFont="1" applyFill="1" applyAlignment="1">
      <alignment horizontal="left" wrapText="1"/>
    </xf>
    <xf numFmtId="4" fontId="14" fillId="0" borderId="0" xfId="0" applyNumberFormat="1" applyFont="1"/>
    <xf numFmtId="4" fontId="14" fillId="4" borderId="0" xfId="0" applyNumberFormat="1" applyFont="1" applyFill="1" applyAlignment="1">
      <alignment horizontal="left"/>
    </xf>
    <xf numFmtId="0" fontId="14" fillId="4" borderId="0" xfId="0" applyFont="1" applyFill="1" applyAlignment="1">
      <alignment horizontal="left"/>
    </xf>
    <xf numFmtId="4" fontId="14" fillId="4" borderId="0" xfId="0" applyNumberFormat="1" applyFont="1" applyFill="1" applyAlignment="1">
      <alignment horizontal="right"/>
    </xf>
    <xf numFmtId="4" fontId="14" fillId="0" borderId="0" xfId="1" applyNumberFormat="1" applyFont="1"/>
    <xf numFmtId="4" fontId="14" fillId="0" borderId="3" xfId="1" applyNumberFormat="1" applyFont="1" applyBorder="1"/>
    <xf numFmtId="4" fontId="12" fillId="0" borderId="0" xfId="1" applyNumberFormat="1" applyFont="1"/>
    <xf numFmtId="0" fontId="15" fillId="0" borderId="0" xfId="0" applyFont="1" applyAlignment="1">
      <alignment horizontal="right" vertical="center"/>
    </xf>
    <xf numFmtId="4" fontId="16" fillId="0" borderId="0" xfId="0" applyNumberFormat="1" applyFont="1"/>
    <xf numFmtId="165" fontId="12" fillId="4" borderId="0" xfId="1" applyNumberFormat="1" applyFont="1" applyFill="1"/>
    <xf numFmtId="43" fontId="14" fillId="0" borderId="3" xfId="0" applyNumberFormat="1" applyFont="1" applyBorder="1"/>
    <xf numFmtId="0" fontId="12" fillId="4" borderId="0" xfId="0" applyFont="1" applyFill="1" applyAlignment="1">
      <alignment horizontal="left"/>
    </xf>
    <xf numFmtId="4" fontId="12" fillId="4" borderId="0" xfId="0" applyNumberFormat="1" applyFont="1" applyFill="1" applyAlignment="1">
      <alignment horizontal="left"/>
    </xf>
    <xf numFmtId="4" fontId="14" fillId="4" borderId="3" xfId="1" applyNumberFormat="1" applyFont="1" applyFill="1" applyBorder="1" applyAlignment="1">
      <alignment horizontal="center"/>
    </xf>
    <xf numFmtId="0" fontId="12" fillId="4" borderId="0" xfId="0" applyNumberFormat="1" applyFont="1" applyFill="1" applyAlignment="1">
      <alignment horizontal="center"/>
    </xf>
    <xf numFmtId="0" fontId="12" fillId="4" borderId="0" xfId="0" applyNumberFormat="1" applyFont="1" applyFill="1" applyAlignment="1">
      <alignment horizontal="right"/>
    </xf>
    <xf numFmtId="0" fontId="14" fillId="4" borderId="0" xfId="0" applyNumberFormat="1" applyFont="1" applyFill="1" applyAlignment="1">
      <alignment horizontal="right"/>
    </xf>
    <xf numFmtId="4" fontId="14" fillId="4" borderId="3" xfId="0" applyNumberFormat="1" applyFont="1" applyFill="1" applyBorder="1" applyAlignment="1">
      <alignment horizontal="right"/>
    </xf>
    <xf numFmtId="4" fontId="14" fillId="4" borderId="0" xfId="0" applyNumberFormat="1" applyFont="1" applyFill="1" applyBorder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4" borderId="0" xfId="0" applyFont="1" applyFill="1" applyAlignment="1">
      <alignment horizontal="left"/>
    </xf>
    <xf numFmtId="4" fontId="12" fillId="4" borderId="2" xfId="0" applyNumberFormat="1" applyFont="1" applyFill="1" applyBorder="1"/>
    <xf numFmtId="4" fontId="12" fillId="4" borderId="2" xfId="1" applyNumberFormat="1" applyFont="1" applyFill="1" applyBorder="1" applyAlignment="1">
      <alignment horizontal="right"/>
    </xf>
    <xf numFmtId="4" fontId="12" fillId="4" borderId="2" xfId="1" applyNumberFormat="1" applyFont="1" applyFill="1" applyBorder="1" applyAlignment="1">
      <alignment horizontal="center"/>
    </xf>
    <xf numFmtId="4" fontId="12" fillId="4" borderId="2" xfId="1" applyNumberFormat="1" applyFont="1" applyFill="1" applyBorder="1"/>
    <xf numFmtId="4" fontId="12" fillId="0" borderId="2" xfId="1" applyNumberFormat="1" applyFont="1" applyBorder="1"/>
    <xf numFmtId="4" fontId="12" fillId="4" borderId="2" xfId="0" applyNumberFormat="1" applyFont="1" applyFill="1" applyBorder="1" applyAlignment="1">
      <alignment horizontal="right"/>
    </xf>
    <xf numFmtId="43" fontId="14" fillId="0" borderId="0" xfId="0" applyNumberFormat="1" applyFont="1" applyBorder="1"/>
    <xf numFmtId="0" fontId="6" fillId="0" borderId="0" xfId="0" applyFont="1" applyAlignment="1"/>
    <xf numFmtId="0" fontId="10" fillId="0" borderId="0" xfId="0" applyFont="1" applyAlignment="1"/>
    <xf numFmtId="0" fontId="14" fillId="0" borderId="0" xfId="0" applyFont="1" applyAlignment="1">
      <alignment horizontal="left"/>
    </xf>
    <xf numFmtId="43" fontId="8" fillId="0" borderId="0" xfId="1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76200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54</xdr:row>
      <xdr:rowOff>1</xdr:rowOff>
    </xdr:from>
    <xdr:to>
      <xdr:col>0</xdr:col>
      <xdr:colOff>1655588</xdr:colOff>
      <xdr:row>54</xdr:row>
      <xdr:rowOff>752475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4E751F-5C0B-4019-B652-BDA781F23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1"/>
          <a:ext cx="1646063" cy="752474"/>
        </a:xfrm>
        <a:prstGeom prst="rect">
          <a:avLst/>
        </a:prstGeom>
      </xdr:spPr>
    </xdr:pic>
    <xdr:clientData/>
  </xdr:twoCellAnchor>
  <xdr:twoCellAnchor editAs="oneCell">
    <xdr:from>
      <xdr:col>0</xdr:col>
      <xdr:colOff>2686050</xdr:colOff>
      <xdr:row>28</xdr:row>
      <xdr:rowOff>66675</xdr:rowOff>
    </xdr:from>
    <xdr:to>
      <xdr:col>0</xdr:col>
      <xdr:colOff>2762250</xdr:colOff>
      <xdr:row>29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E86C1E5-D3D5-40BF-93E1-13B20F4657E8}"/>
            </a:ext>
          </a:extLst>
        </xdr:cNvPr>
        <xdr:cNvSpPr txBox="1">
          <a:spLocks noChangeArrowheads="1"/>
        </xdr:cNvSpPr>
      </xdr:nvSpPr>
      <xdr:spPr bwMode="auto">
        <a:xfrm>
          <a:off x="2686050" y="6038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2</xdr:row>
      <xdr:rowOff>187885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D421C8D-B0DC-4C6F-9955-481BA7F25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317500</xdr:colOff>
      <xdr:row>46</xdr:row>
      <xdr:rowOff>148167</xdr:rowOff>
    </xdr:from>
    <xdr:to>
      <xdr:col>0</xdr:col>
      <xdr:colOff>2317749</xdr:colOff>
      <xdr:row>49</xdr:row>
      <xdr:rowOff>153076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ADD4EDC5-280D-4612-8B1B-ECE131AD2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9482667"/>
          <a:ext cx="2000249" cy="604984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2434167</xdr:colOff>
      <xdr:row>46</xdr:row>
      <xdr:rowOff>84666</xdr:rowOff>
    </xdr:from>
    <xdr:to>
      <xdr:col>0</xdr:col>
      <xdr:colOff>3693284</xdr:colOff>
      <xdr:row>52</xdr:row>
      <xdr:rowOff>146262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89D01C88-340D-42F2-9D59-20EB5FF23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4167" y="9419166"/>
          <a:ext cx="1259117" cy="1261746"/>
        </a:xfrm>
        <a:prstGeom prst="rect">
          <a:avLst/>
        </a:prstGeom>
      </xdr:spPr>
    </xdr:pic>
    <xdr:clientData/>
  </xdr:twoCellAnchor>
  <xdr:twoCellAnchor editAs="oneCell">
    <xdr:from>
      <xdr:col>1</xdr:col>
      <xdr:colOff>236008</xdr:colOff>
      <xdr:row>46</xdr:row>
      <xdr:rowOff>37043</xdr:rowOff>
    </xdr:from>
    <xdr:to>
      <xdr:col>1</xdr:col>
      <xdr:colOff>935567</xdr:colOff>
      <xdr:row>49</xdr:row>
      <xdr:rowOff>166668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B4EA537B-4226-4291-8B58-F4EE5EE56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17683" y="9371543"/>
          <a:ext cx="699559" cy="701125"/>
        </a:xfrm>
        <a:prstGeom prst="rect">
          <a:avLst/>
        </a:prstGeom>
      </xdr:spPr>
    </xdr:pic>
    <xdr:clientData/>
  </xdr:twoCellAnchor>
  <xdr:twoCellAnchor editAs="oneCell">
    <xdr:from>
      <xdr:col>2</xdr:col>
      <xdr:colOff>560917</xdr:colOff>
      <xdr:row>46</xdr:row>
      <xdr:rowOff>42334</xdr:rowOff>
    </xdr:from>
    <xdr:to>
      <xdr:col>3</xdr:col>
      <xdr:colOff>1277116</xdr:colOff>
      <xdr:row>49</xdr:row>
      <xdr:rowOff>87384</xdr:rowOff>
    </xdr:to>
    <xdr:pic>
      <xdr:nvPicPr>
        <xdr:cNvPr id="8" name="5 Imagen">
          <a:extLst>
            <a:ext uri="{FF2B5EF4-FFF2-40B4-BE49-F238E27FC236}">
              <a16:creationId xmlns:a16="http://schemas.microsoft.com/office/drawing/2014/main" id="{1523E769-30DA-40BF-8ADC-CC5EBDB10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641167" y="9329209"/>
          <a:ext cx="1732199" cy="616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-Estado%20de%20Result.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 refreshError="1">
        <row r="28">
          <cell r="C28">
            <v>53369994.220000096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O67"/>
  <sheetViews>
    <sheetView tabSelected="1" topLeftCell="A5" zoomScale="90" zoomScaleNormal="90" workbookViewId="0">
      <selection activeCell="G51" sqref="G51"/>
    </sheetView>
  </sheetViews>
  <sheetFormatPr baseColWidth="10" defaultColWidth="9.140625" defaultRowHeight="14.25" x14ac:dyDescent="0.2"/>
  <cols>
    <col min="1" max="1" width="42.85546875" style="2" customWidth="1"/>
    <col min="2" max="2" width="11.710937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3" bestFit="1" customWidth="1"/>
    <col min="13" max="13" width="9.140625" style="2"/>
    <col min="14" max="14" width="19.42578125" style="2" bestFit="1" customWidth="1"/>
    <col min="15" max="15" width="14.7109375" style="34" bestFit="1" customWidth="1"/>
    <col min="16" max="16384" width="9.140625" style="2"/>
  </cols>
  <sheetData>
    <row r="1" spans="1:15" ht="66" customHeight="1" x14ac:dyDescent="0.2">
      <c r="A1" s="106" t="s">
        <v>50</v>
      </c>
      <c r="B1" s="106"/>
      <c r="C1" s="106"/>
      <c r="D1" s="106"/>
      <c r="E1" s="106"/>
      <c r="F1" s="3"/>
      <c r="G1" s="3"/>
      <c r="H1" s="3"/>
    </row>
    <row r="2" spans="1:15" x14ac:dyDescent="0.2">
      <c r="A2" s="29"/>
      <c r="B2" s="29"/>
      <c r="C2" s="29"/>
      <c r="D2" s="29"/>
      <c r="E2" s="29"/>
      <c r="F2" s="3"/>
      <c r="G2" s="3"/>
      <c r="H2" s="3"/>
    </row>
    <row r="3" spans="1:15" ht="15" thickBot="1" x14ac:dyDescent="0.25">
      <c r="A3" s="30"/>
      <c r="B3" s="30"/>
      <c r="C3" s="30"/>
      <c r="D3" s="30"/>
      <c r="E3" s="30"/>
      <c r="F3" s="3"/>
      <c r="G3" s="3"/>
      <c r="H3" s="3"/>
    </row>
    <row r="4" spans="1:15" ht="15" thickTop="1" x14ac:dyDescent="0.2">
      <c r="A4" s="29"/>
      <c r="B4" s="29"/>
      <c r="C4" s="29"/>
      <c r="D4" s="29"/>
      <c r="E4" s="29"/>
      <c r="F4" s="3"/>
      <c r="G4" s="3"/>
      <c r="H4" s="3"/>
    </row>
    <row r="5" spans="1:15" x14ac:dyDescent="0.2">
      <c r="A5" s="17"/>
      <c r="B5" s="17"/>
      <c r="C5" s="17"/>
      <c r="D5" s="17"/>
      <c r="E5" s="17"/>
      <c r="F5" s="4"/>
      <c r="G5" s="4"/>
      <c r="H5" s="3"/>
    </row>
    <row r="6" spans="1:15" ht="15.75" thickBot="1" x14ac:dyDescent="0.3">
      <c r="A6" s="37"/>
      <c r="B6" s="39" t="s">
        <v>0</v>
      </c>
      <c r="C6" s="5">
        <v>2022</v>
      </c>
      <c r="D6" s="17"/>
      <c r="E6" s="5">
        <v>2021</v>
      </c>
    </row>
    <row r="7" spans="1:15" ht="15" x14ac:dyDescent="0.25">
      <c r="A7" s="1" t="s">
        <v>1</v>
      </c>
      <c r="B7" s="39"/>
      <c r="C7" s="6"/>
      <c r="D7" s="6"/>
      <c r="E7" s="6"/>
    </row>
    <row r="8" spans="1:15" ht="15" x14ac:dyDescent="0.25">
      <c r="A8" s="1" t="s">
        <v>2</v>
      </c>
      <c r="B8" s="39"/>
      <c r="C8" s="6"/>
      <c r="D8" s="6"/>
      <c r="E8" s="6"/>
    </row>
    <row r="9" spans="1:15" ht="15" x14ac:dyDescent="0.25">
      <c r="A9" s="6" t="s">
        <v>3</v>
      </c>
      <c r="B9" s="39" t="s">
        <v>4</v>
      </c>
      <c r="C9" s="18">
        <v>137508620.84</v>
      </c>
      <c r="D9" s="23"/>
      <c r="E9" s="18">
        <v>86582138.319999993</v>
      </c>
    </row>
    <row r="10" spans="1:15" ht="15" x14ac:dyDescent="0.25">
      <c r="A10" s="6" t="s">
        <v>5</v>
      </c>
      <c r="B10" s="39" t="s">
        <v>6</v>
      </c>
      <c r="C10" s="19">
        <v>6783293.4199999999</v>
      </c>
      <c r="D10" s="23"/>
      <c r="E10" s="19">
        <v>24845.15</v>
      </c>
    </row>
    <row r="11" spans="1:15" ht="15" x14ac:dyDescent="0.25">
      <c r="A11" s="6" t="s">
        <v>7</v>
      </c>
      <c r="B11" s="39" t="s">
        <v>8</v>
      </c>
      <c r="C11" s="20">
        <v>815237.39</v>
      </c>
      <c r="D11" s="23"/>
      <c r="E11" s="20">
        <v>690105.28</v>
      </c>
    </row>
    <row r="12" spans="1:15" ht="15" x14ac:dyDescent="0.25">
      <c r="A12" s="6" t="s">
        <v>9</v>
      </c>
      <c r="B12" s="39" t="s">
        <v>10</v>
      </c>
      <c r="C12" s="21">
        <v>3291031.0900000008</v>
      </c>
      <c r="D12" s="23"/>
      <c r="E12" s="21">
        <v>2891881.66</v>
      </c>
      <c r="H12"/>
      <c r="I12" s="14"/>
      <c r="L12" s="2"/>
      <c r="O12" s="2"/>
    </row>
    <row r="13" spans="1:15" x14ac:dyDescent="0.2">
      <c r="A13" s="1" t="s">
        <v>11</v>
      </c>
      <c r="B13" s="39"/>
      <c r="C13" s="22">
        <f>SUM(C9:C12)</f>
        <v>148398182.73999998</v>
      </c>
      <c r="D13" s="22"/>
      <c r="E13" s="22">
        <f t="shared" ref="E13" si="0">SUM(E9:E12)</f>
        <v>90188970.409999996</v>
      </c>
      <c r="H13"/>
      <c r="I13" s="14"/>
      <c r="L13" s="2"/>
      <c r="O13" s="2"/>
    </row>
    <row r="14" spans="1:15" ht="15" x14ac:dyDescent="0.25">
      <c r="A14" s="1"/>
      <c r="B14" s="39"/>
      <c r="C14" s="23"/>
      <c r="D14" s="23"/>
      <c r="E14" s="23"/>
      <c r="H14"/>
      <c r="I14" s="14"/>
      <c r="L14" s="2"/>
      <c r="O14" s="2"/>
    </row>
    <row r="15" spans="1:15" ht="15" x14ac:dyDescent="0.25">
      <c r="A15" s="1" t="s">
        <v>12</v>
      </c>
      <c r="B15" s="39"/>
      <c r="D15" s="23"/>
      <c r="E15" s="23"/>
      <c r="H15"/>
      <c r="I15" s="14"/>
      <c r="L15" s="2"/>
      <c r="O15" s="2"/>
    </row>
    <row r="16" spans="1:15" ht="15" x14ac:dyDescent="0.25">
      <c r="A16" s="6" t="s">
        <v>13</v>
      </c>
      <c r="B16" s="39" t="s">
        <v>14</v>
      </c>
      <c r="C16" s="18">
        <v>102602815.47999997</v>
      </c>
      <c r="D16" s="23"/>
      <c r="E16" s="18">
        <v>104684563.97</v>
      </c>
      <c r="I16" s="14"/>
      <c r="L16" s="2"/>
      <c r="O16" s="2"/>
    </row>
    <row r="17" spans="1:15" ht="15" x14ac:dyDescent="0.25">
      <c r="A17" s="6" t="s">
        <v>15</v>
      </c>
      <c r="B17" s="39" t="s">
        <v>16</v>
      </c>
      <c r="C17" s="19">
        <v>39233391.790000007</v>
      </c>
      <c r="D17" s="23"/>
      <c r="E17" s="19">
        <v>39233400.789999999</v>
      </c>
      <c r="I17" s="14"/>
      <c r="L17" s="2"/>
      <c r="O17" s="2"/>
    </row>
    <row r="18" spans="1:15" ht="15" x14ac:dyDescent="0.25">
      <c r="A18" s="6" t="s">
        <v>17</v>
      </c>
      <c r="B18" s="39" t="s">
        <v>18</v>
      </c>
      <c r="C18" s="24">
        <v>22889955.850000001</v>
      </c>
      <c r="D18" s="23"/>
      <c r="E18" s="24">
        <v>9407580.1899999995</v>
      </c>
      <c r="I18" s="14"/>
      <c r="L18" s="2"/>
      <c r="O18" s="2"/>
    </row>
    <row r="19" spans="1:15" ht="15" x14ac:dyDescent="0.25">
      <c r="A19" s="1" t="s">
        <v>19</v>
      </c>
      <c r="B19" s="39"/>
      <c r="C19" s="22">
        <f>SUM(C16:C18)</f>
        <v>164726163.11999997</v>
      </c>
      <c r="D19" s="23"/>
      <c r="E19" s="22">
        <f>SUM(E16:E18)</f>
        <v>153325544.94999999</v>
      </c>
      <c r="I19" s="14"/>
      <c r="L19" s="2"/>
      <c r="O19" s="2"/>
    </row>
    <row r="20" spans="1:15" ht="15" x14ac:dyDescent="0.25">
      <c r="A20" s="1"/>
      <c r="B20" s="39"/>
      <c r="C20" s="22"/>
      <c r="D20" s="23"/>
      <c r="E20" s="22"/>
      <c r="I20" s="14"/>
      <c r="L20" s="2"/>
      <c r="O20" s="2"/>
    </row>
    <row r="21" spans="1:15" ht="15" thickBot="1" x14ac:dyDescent="0.25">
      <c r="A21" s="1" t="s">
        <v>20</v>
      </c>
      <c r="B21" s="39"/>
      <c r="C21" s="25">
        <f>+C13+C19</f>
        <v>313124345.85999995</v>
      </c>
      <c r="D21" s="31"/>
      <c r="E21" s="25">
        <f>+E13+E19</f>
        <v>243514515.35999998</v>
      </c>
      <c r="H21" s="28"/>
      <c r="I21" s="14"/>
      <c r="L21" s="2"/>
      <c r="O21" s="2"/>
    </row>
    <row r="22" spans="1:15" ht="15.75" thickTop="1" x14ac:dyDescent="0.25">
      <c r="A22" s="1"/>
      <c r="B22" s="39"/>
      <c r="C22" s="6"/>
      <c r="D22" s="6"/>
      <c r="E22" s="6"/>
      <c r="I22" s="14"/>
      <c r="L22" s="2"/>
      <c r="O22" s="2"/>
    </row>
    <row r="23" spans="1:15" ht="15" x14ac:dyDescent="0.25">
      <c r="A23" s="1" t="s">
        <v>21</v>
      </c>
      <c r="B23" s="39"/>
      <c r="C23" s="7"/>
      <c r="D23" s="6"/>
      <c r="E23" s="6"/>
      <c r="I23" s="14"/>
      <c r="L23" s="2"/>
      <c r="O23" s="2"/>
    </row>
    <row r="24" spans="1:15" ht="15" x14ac:dyDescent="0.25">
      <c r="A24" s="1"/>
      <c r="B24" s="39"/>
      <c r="C24" s="7"/>
      <c r="D24" s="6"/>
      <c r="E24" s="6"/>
      <c r="I24" s="34"/>
      <c r="L24" s="2"/>
      <c r="O24" s="2"/>
    </row>
    <row r="25" spans="1:15" ht="15" x14ac:dyDescent="0.25">
      <c r="A25" s="40" t="s">
        <v>22</v>
      </c>
      <c r="B25" s="41"/>
      <c r="C25" s="6"/>
      <c r="D25" s="6"/>
      <c r="E25" s="6"/>
      <c r="I25" s="34"/>
      <c r="L25" s="2"/>
      <c r="O25" s="2"/>
    </row>
    <row r="26" spans="1:15" ht="15" x14ac:dyDescent="0.25">
      <c r="A26" s="6"/>
      <c r="B26" s="42"/>
      <c r="D26" s="6"/>
      <c r="E26" s="6"/>
      <c r="I26" s="34"/>
      <c r="L26" s="2"/>
      <c r="O26" s="2"/>
    </row>
    <row r="27" spans="1:15" ht="15" x14ac:dyDescent="0.25">
      <c r="A27" s="6" t="s">
        <v>23</v>
      </c>
      <c r="B27" s="39" t="s">
        <v>24</v>
      </c>
      <c r="C27" s="36">
        <v>3414353.65</v>
      </c>
      <c r="D27" s="23"/>
      <c r="E27" s="18">
        <v>3154662.78</v>
      </c>
    </row>
    <row r="28" spans="1:15" ht="15" x14ac:dyDescent="0.25">
      <c r="A28" s="6" t="s">
        <v>25</v>
      </c>
      <c r="B28" s="39" t="s">
        <v>26</v>
      </c>
      <c r="C28" s="18">
        <v>10969245.029999999</v>
      </c>
      <c r="D28" s="23"/>
      <c r="E28" s="18">
        <v>477231.2</v>
      </c>
    </row>
    <row r="29" spans="1:15" ht="15" x14ac:dyDescent="0.25">
      <c r="A29" s="6" t="s">
        <v>27</v>
      </c>
      <c r="B29" s="39" t="s">
        <v>28</v>
      </c>
      <c r="C29" s="26">
        <v>45872491.079999998</v>
      </c>
      <c r="D29" s="23"/>
      <c r="E29" s="26">
        <v>51724045.740000002</v>
      </c>
    </row>
    <row r="30" spans="1:15" x14ac:dyDescent="0.2">
      <c r="A30" s="1" t="s">
        <v>29</v>
      </c>
      <c r="B30" s="39"/>
      <c r="C30" s="22">
        <f>SUM(C27:C29)</f>
        <v>60256089.759999998</v>
      </c>
      <c r="D30" s="31"/>
      <c r="E30" s="22">
        <f>SUM(E27:E29)</f>
        <v>55355939.719999999</v>
      </c>
    </row>
    <row r="31" spans="1:15" x14ac:dyDescent="0.2">
      <c r="A31" s="1"/>
      <c r="B31" s="1"/>
      <c r="C31" s="22"/>
      <c r="D31" s="31"/>
      <c r="E31" s="22"/>
    </row>
    <row r="32" spans="1:15" x14ac:dyDescent="0.2">
      <c r="A32" s="40" t="s">
        <v>30</v>
      </c>
      <c r="B32" s="1"/>
      <c r="C32" s="22"/>
      <c r="D32" s="31"/>
      <c r="E32" s="22"/>
    </row>
    <row r="33" spans="1:15" ht="15" x14ac:dyDescent="0.25">
      <c r="A33" s="6" t="s">
        <v>31</v>
      </c>
      <c r="B33" s="1"/>
      <c r="C33" s="27">
        <v>0</v>
      </c>
      <c r="D33" s="31"/>
      <c r="E33" s="27">
        <v>0</v>
      </c>
    </row>
    <row r="34" spans="1:15" x14ac:dyDescent="0.2">
      <c r="A34" s="1" t="s">
        <v>32</v>
      </c>
      <c r="B34" s="1"/>
      <c r="C34" s="22">
        <v>0</v>
      </c>
      <c r="D34" s="31"/>
      <c r="E34" s="22">
        <v>0</v>
      </c>
    </row>
    <row r="35" spans="1:15" ht="15" x14ac:dyDescent="0.25">
      <c r="A35" s="6"/>
      <c r="B35" s="6"/>
      <c r="C35" s="23"/>
      <c r="D35" s="23"/>
      <c r="E35" s="23"/>
    </row>
    <row r="36" spans="1:15" ht="15" x14ac:dyDescent="0.25">
      <c r="A36" s="1" t="s">
        <v>33</v>
      </c>
      <c r="B36" s="1"/>
      <c r="C36" s="20"/>
      <c r="D36" s="20"/>
      <c r="E36" s="20"/>
      <c r="K36" s="34"/>
      <c r="L36" s="2"/>
      <c r="O36" s="2"/>
    </row>
    <row r="37" spans="1:15" ht="15" x14ac:dyDescent="0.25">
      <c r="A37" s="6" t="s">
        <v>34</v>
      </c>
      <c r="B37" s="6"/>
      <c r="C37" s="18">
        <v>14107511</v>
      </c>
      <c r="D37" s="31"/>
      <c r="E37" s="44">
        <v>-3359615.92</v>
      </c>
      <c r="K37" s="34"/>
      <c r="L37" s="2"/>
      <c r="O37" s="2"/>
    </row>
    <row r="38" spans="1:15" ht="15" x14ac:dyDescent="0.25">
      <c r="A38" s="6" t="s">
        <v>35</v>
      </c>
      <c r="B38" s="6"/>
      <c r="C38" s="18">
        <v>9450837.6500000004</v>
      </c>
      <c r="D38" s="31"/>
      <c r="E38" s="18">
        <v>0</v>
      </c>
      <c r="I38" s="28"/>
      <c r="K38" s="34"/>
      <c r="L38" s="2"/>
      <c r="O38" s="2"/>
    </row>
    <row r="39" spans="1:15" ht="15" x14ac:dyDescent="0.25">
      <c r="A39" s="6" t="s">
        <v>36</v>
      </c>
      <c r="B39" s="6"/>
      <c r="C39" s="18">
        <v>175939913.22999999</v>
      </c>
      <c r="D39" s="32"/>
      <c r="E39" s="18">
        <v>192048855.97</v>
      </c>
      <c r="G39" s="35"/>
      <c r="H39" s="35"/>
      <c r="I39" s="35"/>
      <c r="K39" s="34"/>
      <c r="L39" s="2"/>
      <c r="O39" s="2"/>
    </row>
    <row r="40" spans="1:15" ht="15" x14ac:dyDescent="0.25">
      <c r="A40" s="6" t="s">
        <v>37</v>
      </c>
      <c r="B40" s="6"/>
      <c r="C40" s="46">
        <f>+'[1]ESTADO DE RESULTADOS'!$C$28</f>
        <v>53369994.220000096</v>
      </c>
      <c r="D40" s="32"/>
      <c r="E40" s="45">
        <v>-530664.41</v>
      </c>
      <c r="G40" s="28"/>
      <c r="H40" s="28"/>
      <c r="I40" s="28"/>
      <c r="K40" s="34"/>
      <c r="L40" s="2"/>
      <c r="O40" s="2"/>
    </row>
    <row r="41" spans="1:15" x14ac:dyDescent="0.2">
      <c r="A41" s="1" t="s">
        <v>38</v>
      </c>
      <c r="B41" s="1"/>
      <c r="C41" s="22">
        <f>SUM(C37:C40)</f>
        <v>252868256.10000008</v>
      </c>
      <c r="D41" s="31"/>
      <c r="E41" s="22">
        <f>SUM(E37:E40)</f>
        <v>188158575.64000002</v>
      </c>
      <c r="G41" s="35"/>
      <c r="H41" s="35"/>
      <c r="I41" s="35"/>
      <c r="K41" s="34"/>
      <c r="L41" s="2"/>
      <c r="O41" s="2"/>
    </row>
    <row r="42" spans="1:15" x14ac:dyDescent="0.2">
      <c r="A42" s="1"/>
      <c r="B42" s="1"/>
      <c r="C42" s="22"/>
      <c r="D42" s="31"/>
      <c r="E42" s="22"/>
      <c r="K42" s="34"/>
      <c r="L42" s="2"/>
      <c r="O42" s="2"/>
    </row>
    <row r="43" spans="1:15" ht="15" thickBot="1" x14ac:dyDescent="0.25">
      <c r="A43" s="1" t="s">
        <v>39</v>
      </c>
      <c r="B43" s="1"/>
      <c r="C43" s="25">
        <f>+C30+C41</f>
        <v>313124345.86000007</v>
      </c>
      <c r="D43" s="31"/>
      <c r="E43" s="25">
        <f>+E30+E41</f>
        <v>243514515.36000001</v>
      </c>
      <c r="K43" s="34"/>
      <c r="L43" s="2"/>
      <c r="O43" s="2"/>
    </row>
    <row r="44" spans="1:15" ht="15" thickTop="1" x14ac:dyDescent="0.2">
      <c r="C44" s="7"/>
      <c r="D44" s="7"/>
      <c r="E44" s="7"/>
      <c r="K44" s="34"/>
      <c r="L44" s="2"/>
      <c r="O44" s="2"/>
    </row>
    <row r="45" spans="1:15" x14ac:dyDescent="0.2">
      <c r="A45" s="17"/>
      <c r="B45" s="17"/>
      <c r="C45" s="14"/>
      <c r="D45" s="16"/>
      <c r="E45" s="16"/>
      <c r="K45" s="34"/>
      <c r="L45" s="2"/>
      <c r="O45" s="2"/>
    </row>
    <row r="46" spans="1:15" ht="15" x14ac:dyDescent="0.25">
      <c r="A46" s="37" t="s">
        <v>40</v>
      </c>
      <c r="B46" s="107" t="s">
        <v>40</v>
      </c>
      <c r="C46" s="107"/>
      <c r="D46" s="107" t="s">
        <v>40</v>
      </c>
      <c r="E46" s="107"/>
      <c r="F46" s="1"/>
      <c r="K46" s="34"/>
      <c r="L46" s="2"/>
      <c r="O46" s="2"/>
    </row>
    <row r="47" spans="1:15" ht="15" x14ac:dyDescent="0.25">
      <c r="A47" s="37"/>
      <c r="B47" s="37"/>
      <c r="C47" s="37"/>
      <c r="D47" s="37"/>
      <c r="E47" s="37"/>
      <c r="F47" s="1"/>
      <c r="K47" s="34"/>
      <c r="L47" s="2"/>
      <c r="O47" s="2"/>
    </row>
    <row r="48" spans="1:15" ht="15" x14ac:dyDescent="0.25">
      <c r="A48" s="37"/>
      <c r="B48" s="37"/>
      <c r="C48" s="17"/>
      <c r="D48" s="17"/>
      <c r="E48" s="6"/>
      <c r="K48" s="34"/>
      <c r="L48" s="2"/>
      <c r="O48" s="2"/>
    </row>
    <row r="49" spans="1:10" ht="15" x14ac:dyDescent="0.25">
      <c r="A49" s="8"/>
      <c r="B49" s="8"/>
      <c r="C49" s="6"/>
      <c r="D49" s="6"/>
    </row>
    <row r="50" spans="1:10" x14ac:dyDescent="0.2">
      <c r="A50" s="8"/>
      <c r="B50" s="8"/>
    </row>
    <row r="51" spans="1:10" ht="15" x14ac:dyDescent="0.25">
      <c r="A51" s="38" t="s">
        <v>41</v>
      </c>
      <c r="B51" s="108" t="s">
        <v>42</v>
      </c>
      <c r="C51" s="108"/>
      <c r="D51" s="1"/>
      <c r="E51" s="38" t="s">
        <v>43</v>
      </c>
    </row>
    <row r="52" spans="1:10" ht="15" x14ac:dyDescent="0.25">
      <c r="A52" s="38" t="s">
        <v>44</v>
      </c>
      <c r="B52" s="108" t="s">
        <v>45</v>
      </c>
      <c r="C52" s="108"/>
      <c r="E52" s="43" t="s">
        <v>46</v>
      </c>
      <c r="F52" s="1"/>
    </row>
    <row r="53" spans="1:10" ht="15" x14ac:dyDescent="0.25">
      <c r="A53" s="38"/>
      <c r="B53" s="38"/>
      <c r="C53" s="38"/>
      <c r="D53" s="38"/>
      <c r="E53" s="38"/>
      <c r="F53" s="1"/>
    </row>
    <row r="54" spans="1:10" ht="15" thickBot="1" x14ac:dyDescent="0.25">
      <c r="A54" s="15"/>
      <c r="B54" s="15"/>
      <c r="C54" s="15"/>
      <c r="D54" s="15"/>
      <c r="E54" s="15"/>
      <c r="J54" s="9"/>
    </row>
    <row r="55" spans="1:10" ht="15.75" thickTop="1" x14ac:dyDescent="0.25">
      <c r="A55" s="10" t="s">
        <v>47</v>
      </c>
      <c r="B55" s="11"/>
      <c r="C55" s="11"/>
      <c r="D55" s="105" t="s">
        <v>48</v>
      </c>
      <c r="E55" s="105"/>
      <c r="F55" s="12"/>
      <c r="I55" s="13"/>
      <c r="J55" s="9"/>
    </row>
    <row r="56" spans="1:10" ht="15" x14ac:dyDescent="0.25">
      <c r="A56" s="10" t="s">
        <v>49</v>
      </c>
      <c r="B56" s="11"/>
      <c r="C56" s="11"/>
      <c r="D56" s="11"/>
      <c r="E56" s="11"/>
      <c r="F56" s="11"/>
      <c r="G56" s="13"/>
      <c r="J56" s="9"/>
    </row>
    <row r="61" spans="1:10" x14ac:dyDescent="0.2">
      <c r="C61" s="14"/>
      <c r="D61" s="14"/>
      <c r="E61" s="14"/>
    </row>
    <row r="62" spans="1:10" x14ac:dyDescent="0.2">
      <c r="C62" s="14"/>
      <c r="D62" s="14"/>
      <c r="E62" s="14"/>
    </row>
    <row r="63" spans="1:10" x14ac:dyDescent="0.2">
      <c r="C63" s="14"/>
      <c r="D63" s="14"/>
      <c r="E63" s="14"/>
    </row>
    <row r="64" spans="1:10" x14ac:dyDescent="0.2">
      <c r="C64" s="14"/>
      <c r="D64" s="14"/>
      <c r="E64" s="14"/>
    </row>
    <row r="65" spans="3:5" ht="15.75" customHeight="1" x14ac:dyDescent="0.2">
      <c r="C65" s="14"/>
      <c r="D65" s="14"/>
      <c r="E65" s="14"/>
    </row>
    <row r="66" spans="3:5" x14ac:dyDescent="0.2">
      <c r="C66" s="14"/>
      <c r="D66" s="14"/>
      <c r="E66" s="14"/>
    </row>
    <row r="67" spans="3:5" x14ac:dyDescent="0.2">
      <c r="C67" s="14"/>
      <c r="D67" s="14"/>
      <c r="E67" s="14"/>
    </row>
  </sheetData>
  <mergeCells count="6">
    <mergeCell ref="D55:E55"/>
    <mergeCell ref="A1:E1"/>
    <mergeCell ref="D46:E46"/>
    <mergeCell ref="B46:C46"/>
    <mergeCell ref="B52:C52"/>
    <mergeCell ref="B51:C51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91D12-0AD3-4611-A341-C54E97BE2F5A}">
  <dimension ref="A1:O216"/>
  <sheetViews>
    <sheetView view="pageBreakPreview" zoomScale="60" zoomScaleNormal="100" workbookViewId="0">
      <selection activeCell="A195" sqref="A195:D195"/>
    </sheetView>
  </sheetViews>
  <sheetFormatPr baseColWidth="10" defaultRowHeight="15.75" x14ac:dyDescent="0.25"/>
  <cols>
    <col min="1" max="1" width="57" style="54" customWidth="1"/>
    <col min="2" max="2" width="25.85546875" style="54" bestFit="1" customWidth="1"/>
    <col min="3" max="3" width="15.140625" style="72" customWidth="1"/>
    <col min="4" max="4" width="34.28515625" style="54" customWidth="1"/>
    <col min="5" max="6" width="11.42578125" style="54"/>
    <col min="7" max="8" width="11.5703125" style="54" bestFit="1" customWidth="1"/>
    <col min="9" max="9" width="11.42578125" style="54"/>
    <col min="10" max="10" width="11.5703125" style="54" bestFit="1" customWidth="1"/>
    <col min="11" max="16384" width="11.42578125" style="54"/>
  </cols>
  <sheetData>
    <row r="1" spans="1:14" s="2" customFormat="1" ht="66" customHeight="1" x14ac:dyDescent="0.2">
      <c r="A1" s="106" t="s">
        <v>50</v>
      </c>
      <c r="B1" s="106"/>
      <c r="C1" s="106"/>
      <c r="D1" s="106"/>
      <c r="E1" s="3"/>
      <c r="F1" s="3"/>
      <c r="G1" s="3"/>
      <c r="K1" s="33"/>
      <c r="N1" s="34"/>
    </row>
    <row r="2" spans="1:14" s="2" customFormat="1" ht="14.25" x14ac:dyDescent="0.2">
      <c r="A2" s="91"/>
      <c r="B2" s="91"/>
      <c r="C2" s="91"/>
      <c r="D2" s="91"/>
      <c r="E2" s="3"/>
      <c r="F2" s="3"/>
      <c r="G2" s="3"/>
      <c r="K2" s="33"/>
      <c r="N2" s="34"/>
    </row>
    <row r="3" spans="1:14" s="2" customFormat="1" ht="15" thickBot="1" x14ac:dyDescent="0.25">
      <c r="A3" s="30"/>
      <c r="B3" s="30"/>
      <c r="C3" s="30"/>
      <c r="D3" s="30"/>
      <c r="E3" s="3"/>
      <c r="F3" s="3"/>
      <c r="G3" s="3"/>
      <c r="K3" s="33"/>
      <c r="N3" s="34"/>
    </row>
    <row r="4" spans="1:14" s="2" customFormat="1" ht="15" thickTop="1" x14ac:dyDescent="0.2">
      <c r="A4" s="91"/>
      <c r="B4" s="91"/>
      <c r="C4" s="91"/>
      <c r="D4" s="91"/>
      <c r="E4" s="3"/>
      <c r="F4" s="3"/>
      <c r="G4" s="3"/>
      <c r="K4" s="33"/>
      <c r="N4" s="34"/>
    </row>
    <row r="5" spans="1:14" s="2" customFormat="1" ht="14.25" x14ac:dyDescent="0.2">
      <c r="A5" s="17"/>
      <c r="B5" s="17"/>
      <c r="C5" s="17"/>
      <c r="D5" s="17"/>
      <c r="E5" s="4"/>
      <c r="F5" s="4"/>
      <c r="G5" s="3"/>
      <c r="K5" s="33"/>
      <c r="N5" s="34"/>
    </row>
    <row r="6" spans="1:14" s="2" customFormat="1" thickBot="1" x14ac:dyDescent="0.3">
      <c r="A6" s="92"/>
      <c r="B6" s="5">
        <v>2022</v>
      </c>
      <c r="C6" s="17"/>
      <c r="D6" s="5">
        <v>2021</v>
      </c>
      <c r="K6" s="33"/>
      <c r="N6" s="34"/>
    </row>
    <row r="7" spans="1:14" s="2" customFormat="1" ht="15" x14ac:dyDescent="0.25">
      <c r="A7" s="1" t="s">
        <v>1</v>
      </c>
      <c r="B7" s="6"/>
      <c r="C7" s="6"/>
      <c r="D7" s="6"/>
      <c r="K7" s="33"/>
      <c r="N7" s="34"/>
    </row>
    <row r="8" spans="1:14" s="2" customFormat="1" ht="15" x14ac:dyDescent="0.25">
      <c r="A8" s="1" t="s">
        <v>2</v>
      </c>
      <c r="B8" s="6"/>
      <c r="C8" s="6"/>
      <c r="D8" s="6"/>
      <c r="K8" s="33"/>
      <c r="N8" s="34"/>
    </row>
    <row r="9" spans="1:14" s="2" customFormat="1" ht="15" x14ac:dyDescent="0.25">
      <c r="A9" s="6" t="s">
        <v>161</v>
      </c>
      <c r="B9" s="18">
        <v>137508620.84</v>
      </c>
      <c r="C9" s="23"/>
      <c r="D9" s="18">
        <v>86582138.319999993</v>
      </c>
      <c r="K9" s="33"/>
      <c r="N9" s="34"/>
    </row>
    <row r="10" spans="1:14" s="2" customFormat="1" ht="15" x14ac:dyDescent="0.25">
      <c r="A10" s="6" t="s">
        <v>162</v>
      </c>
      <c r="B10" s="19">
        <v>6783293.4199999999</v>
      </c>
      <c r="C10" s="23"/>
      <c r="D10" s="19">
        <v>24845.15</v>
      </c>
      <c r="K10" s="33"/>
      <c r="N10" s="34"/>
    </row>
    <row r="11" spans="1:14" s="2" customFormat="1" ht="15" x14ac:dyDescent="0.25">
      <c r="A11" s="6" t="s">
        <v>163</v>
      </c>
      <c r="B11" s="20">
        <v>815237.39</v>
      </c>
      <c r="C11" s="23"/>
      <c r="D11" s="20">
        <v>690105.28</v>
      </c>
      <c r="K11" s="33"/>
      <c r="N11" s="34"/>
    </row>
    <row r="12" spans="1:14" s="2" customFormat="1" ht="15" x14ac:dyDescent="0.25">
      <c r="A12" s="6" t="s">
        <v>164</v>
      </c>
      <c r="B12" s="21">
        <v>3291031.0900000008</v>
      </c>
      <c r="C12" s="23"/>
      <c r="D12" s="21">
        <v>2891881.66</v>
      </c>
      <c r="G12"/>
      <c r="H12" s="14"/>
    </row>
    <row r="13" spans="1:14" s="2" customFormat="1" ht="14.25" x14ac:dyDescent="0.2">
      <c r="A13" s="1" t="s">
        <v>11</v>
      </c>
      <c r="B13" s="22">
        <f>SUM(B9:B12)</f>
        <v>148398182.73999998</v>
      </c>
      <c r="C13" s="22"/>
      <c r="D13" s="22">
        <f t="shared" ref="D13" si="0">SUM(D9:D12)</f>
        <v>90188970.409999996</v>
      </c>
      <c r="G13"/>
      <c r="H13" s="14"/>
    </row>
    <row r="14" spans="1:14" s="2" customFormat="1" ht="15" x14ac:dyDescent="0.25">
      <c r="A14" s="1"/>
      <c r="B14" s="23"/>
      <c r="C14" s="23"/>
      <c r="D14" s="23"/>
      <c r="G14"/>
      <c r="H14" s="14"/>
    </row>
    <row r="15" spans="1:14" s="2" customFormat="1" ht="15" x14ac:dyDescent="0.25">
      <c r="A15" s="1" t="s">
        <v>12</v>
      </c>
      <c r="C15" s="23"/>
      <c r="D15" s="23"/>
      <c r="G15"/>
      <c r="H15" s="14"/>
    </row>
    <row r="16" spans="1:14" s="2" customFormat="1" ht="15" x14ac:dyDescent="0.25">
      <c r="A16" s="6" t="s">
        <v>165</v>
      </c>
      <c r="B16" s="18">
        <v>102602815.47999997</v>
      </c>
      <c r="C16" s="23"/>
      <c r="D16" s="18">
        <v>104684563.97</v>
      </c>
      <c r="H16" s="14"/>
    </row>
    <row r="17" spans="1:14" s="2" customFormat="1" ht="15" x14ac:dyDescent="0.25">
      <c r="A17" s="6" t="s">
        <v>166</v>
      </c>
      <c r="B17" s="19">
        <v>39233391.790000007</v>
      </c>
      <c r="C17" s="23"/>
      <c r="D17" s="19">
        <v>39233400.789999999</v>
      </c>
      <c r="H17" s="14"/>
    </row>
    <row r="18" spans="1:14" s="2" customFormat="1" ht="15" x14ac:dyDescent="0.25">
      <c r="A18" s="6" t="s">
        <v>167</v>
      </c>
      <c r="B18" s="24">
        <v>22889955.850000001</v>
      </c>
      <c r="C18" s="23"/>
      <c r="D18" s="24">
        <v>9407580.1899999995</v>
      </c>
      <c r="H18" s="14"/>
    </row>
    <row r="19" spans="1:14" s="2" customFormat="1" ht="15" x14ac:dyDescent="0.25">
      <c r="A19" s="1" t="s">
        <v>19</v>
      </c>
      <c r="B19" s="22">
        <f>SUM(B16:B18)</f>
        <v>164726163.11999997</v>
      </c>
      <c r="C19" s="23"/>
      <c r="D19" s="22">
        <f>SUM(D16:D18)</f>
        <v>153325544.94999999</v>
      </c>
      <c r="H19" s="14"/>
    </row>
    <row r="20" spans="1:14" s="2" customFormat="1" ht="15" x14ac:dyDescent="0.25">
      <c r="A20" s="1"/>
      <c r="B20" s="22"/>
      <c r="C20" s="23"/>
      <c r="D20" s="22"/>
      <c r="H20" s="14"/>
    </row>
    <row r="21" spans="1:14" s="2" customFormat="1" ht="15" thickBot="1" x14ac:dyDescent="0.25">
      <c r="A21" s="1" t="s">
        <v>20</v>
      </c>
      <c r="B21" s="25">
        <f>+B13+B19</f>
        <v>313124345.85999995</v>
      </c>
      <c r="C21" s="31"/>
      <c r="D21" s="25">
        <f>+D13+D19</f>
        <v>243514515.35999998</v>
      </c>
      <c r="G21" s="28"/>
      <c r="H21" s="14"/>
    </row>
    <row r="22" spans="1:14" s="2" customFormat="1" thickTop="1" x14ac:dyDescent="0.25">
      <c r="A22" s="1"/>
      <c r="B22" s="6"/>
      <c r="C22" s="6"/>
      <c r="D22" s="6"/>
      <c r="H22" s="14"/>
    </row>
    <row r="23" spans="1:14" s="2" customFormat="1" ht="15" x14ac:dyDescent="0.25">
      <c r="A23" s="1" t="s">
        <v>21</v>
      </c>
      <c r="B23" s="7"/>
      <c r="C23" s="6"/>
      <c r="D23" s="6"/>
      <c r="H23" s="14"/>
    </row>
    <row r="24" spans="1:14" s="2" customFormat="1" ht="15" x14ac:dyDescent="0.25">
      <c r="A24" s="1"/>
      <c r="B24" s="7"/>
      <c r="C24" s="6"/>
      <c r="D24" s="6"/>
      <c r="H24" s="34"/>
    </row>
    <row r="25" spans="1:14" s="2" customFormat="1" ht="15" x14ac:dyDescent="0.25">
      <c r="A25" s="40" t="s">
        <v>22</v>
      </c>
      <c r="B25" s="6"/>
      <c r="C25" s="6"/>
      <c r="D25" s="6"/>
      <c r="H25" s="34"/>
    </row>
    <row r="26" spans="1:14" s="2" customFormat="1" ht="15" x14ac:dyDescent="0.25">
      <c r="A26" s="6"/>
      <c r="C26" s="6"/>
      <c r="D26" s="6"/>
      <c r="H26" s="34"/>
    </row>
    <row r="27" spans="1:14" s="2" customFormat="1" ht="15" x14ac:dyDescent="0.25">
      <c r="A27" s="6" t="s">
        <v>168</v>
      </c>
      <c r="B27" s="36">
        <v>3414353.65</v>
      </c>
      <c r="C27" s="23"/>
      <c r="D27" s="18">
        <v>3154662.78</v>
      </c>
      <c r="K27" s="33"/>
      <c r="N27" s="34"/>
    </row>
    <row r="28" spans="1:14" s="2" customFormat="1" ht="15" x14ac:dyDescent="0.25">
      <c r="A28" s="6" t="s">
        <v>169</v>
      </c>
      <c r="B28" s="18">
        <v>10969245.029999999</v>
      </c>
      <c r="C28" s="23"/>
      <c r="D28" s="18">
        <v>477231.2</v>
      </c>
      <c r="K28" s="33"/>
      <c r="N28" s="34"/>
    </row>
    <row r="29" spans="1:14" s="2" customFormat="1" ht="15" x14ac:dyDescent="0.25">
      <c r="A29" s="6" t="s">
        <v>170</v>
      </c>
      <c r="B29" s="26">
        <v>45872491.079999998</v>
      </c>
      <c r="C29" s="23"/>
      <c r="D29" s="26">
        <v>51724045.740000002</v>
      </c>
      <c r="K29" s="33"/>
      <c r="N29" s="34"/>
    </row>
    <row r="30" spans="1:14" s="2" customFormat="1" ht="14.25" x14ac:dyDescent="0.2">
      <c r="A30" s="1" t="s">
        <v>29</v>
      </c>
      <c r="B30" s="22">
        <f>SUM(B27:B29)</f>
        <v>60256089.759999998</v>
      </c>
      <c r="C30" s="31"/>
      <c r="D30" s="22">
        <f>SUM(D27:D29)</f>
        <v>55355939.719999999</v>
      </c>
      <c r="K30" s="33"/>
      <c r="N30" s="34"/>
    </row>
    <row r="31" spans="1:14" s="2" customFormat="1" ht="14.25" x14ac:dyDescent="0.2">
      <c r="A31" s="1"/>
      <c r="B31" s="22"/>
      <c r="C31" s="31"/>
      <c r="D31" s="22"/>
      <c r="K31" s="33"/>
      <c r="N31" s="34"/>
    </row>
    <row r="32" spans="1:14" s="2" customFormat="1" ht="14.25" x14ac:dyDescent="0.2">
      <c r="A32" s="40" t="s">
        <v>30</v>
      </c>
      <c r="B32" s="22"/>
      <c r="C32" s="31"/>
      <c r="D32" s="22"/>
      <c r="K32" s="33"/>
      <c r="N32" s="34"/>
    </row>
    <row r="33" spans="1:14" s="2" customFormat="1" ht="15" x14ac:dyDescent="0.25">
      <c r="A33" s="6" t="s">
        <v>31</v>
      </c>
      <c r="B33" s="27">
        <v>0</v>
      </c>
      <c r="C33" s="31"/>
      <c r="D33" s="27">
        <v>0</v>
      </c>
      <c r="K33" s="33"/>
      <c r="N33" s="34"/>
    </row>
    <row r="34" spans="1:14" s="2" customFormat="1" ht="14.25" x14ac:dyDescent="0.2">
      <c r="A34" s="1" t="s">
        <v>32</v>
      </c>
      <c r="B34" s="22">
        <v>0</v>
      </c>
      <c r="C34" s="31"/>
      <c r="D34" s="22">
        <v>0</v>
      </c>
      <c r="K34" s="33"/>
      <c r="N34" s="34"/>
    </row>
    <row r="35" spans="1:14" s="2" customFormat="1" ht="15" x14ac:dyDescent="0.25">
      <c r="A35" s="6"/>
      <c r="B35" s="23"/>
      <c r="C35" s="23"/>
      <c r="D35" s="23"/>
      <c r="K35" s="33"/>
      <c r="N35" s="34"/>
    </row>
    <row r="36" spans="1:14" s="2" customFormat="1" ht="15" x14ac:dyDescent="0.25">
      <c r="A36" s="1" t="s">
        <v>33</v>
      </c>
      <c r="B36" s="20"/>
      <c r="C36" s="20"/>
      <c r="D36" s="20"/>
      <c r="J36" s="34"/>
    </row>
    <row r="37" spans="1:14" s="2" customFormat="1" ht="15" x14ac:dyDescent="0.25">
      <c r="A37" s="6" t="s">
        <v>34</v>
      </c>
      <c r="B37" s="18">
        <v>14107511</v>
      </c>
      <c r="C37" s="31"/>
      <c r="D37" s="44">
        <v>-3359615.92</v>
      </c>
      <c r="J37" s="34"/>
    </row>
    <row r="38" spans="1:14" s="2" customFormat="1" ht="15" x14ac:dyDescent="0.25">
      <c r="A38" s="6" t="s">
        <v>35</v>
      </c>
      <c r="B38" s="18">
        <v>9450837.6500000004</v>
      </c>
      <c r="C38" s="31"/>
      <c r="D38" s="18">
        <v>0</v>
      </c>
      <c r="H38" s="28"/>
      <c r="J38" s="34"/>
    </row>
    <row r="39" spans="1:14" s="2" customFormat="1" ht="15" x14ac:dyDescent="0.25">
      <c r="A39" s="6" t="s">
        <v>36</v>
      </c>
      <c r="B39" s="18">
        <v>175939913.22999999</v>
      </c>
      <c r="C39" s="32"/>
      <c r="D39" s="18">
        <v>192048855.97</v>
      </c>
      <c r="F39" s="35"/>
      <c r="G39" s="35"/>
      <c r="H39" s="35"/>
      <c r="J39" s="34"/>
    </row>
    <row r="40" spans="1:14" s="2" customFormat="1" ht="15" x14ac:dyDescent="0.25">
      <c r="A40" s="6" t="s">
        <v>37</v>
      </c>
      <c r="B40" s="46">
        <f>+'[1]ESTADO DE RESULTADOS'!$C$28</f>
        <v>53369994.220000096</v>
      </c>
      <c r="C40" s="32"/>
      <c r="D40" s="45">
        <v>-530664.41</v>
      </c>
      <c r="F40" s="28"/>
      <c r="G40" s="28"/>
      <c r="H40" s="28"/>
      <c r="J40" s="34"/>
    </row>
    <row r="41" spans="1:14" s="2" customFormat="1" ht="14.25" x14ac:dyDescent="0.2">
      <c r="A41" s="1" t="s">
        <v>38</v>
      </c>
      <c r="B41" s="22">
        <f>SUM(B37:B40)</f>
        <v>252868256.10000008</v>
      </c>
      <c r="C41" s="31"/>
      <c r="D41" s="22">
        <f>SUM(D37:D40)</f>
        <v>188158575.64000002</v>
      </c>
      <c r="F41" s="35"/>
      <c r="G41" s="35"/>
      <c r="H41" s="35"/>
      <c r="J41" s="34"/>
    </row>
    <row r="42" spans="1:14" s="2" customFormat="1" ht="14.25" x14ac:dyDescent="0.2">
      <c r="A42" s="1"/>
      <c r="B42" s="22"/>
      <c r="C42" s="31"/>
      <c r="D42" s="22"/>
      <c r="J42" s="34"/>
    </row>
    <row r="43" spans="1:14" s="2" customFormat="1" ht="15" thickBot="1" x14ac:dyDescent="0.25">
      <c r="A43" s="1" t="s">
        <v>39</v>
      </c>
      <c r="B43" s="25">
        <f>+B30+B41</f>
        <v>313124345.86000007</v>
      </c>
      <c r="C43" s="31"/>
      <c r="D43" s="25">
        <f>+D30+D41</f>
        <v>243514515.36000001</v>
      </c>
      <c r="J43" s="34"/>
    </row>
    <row r="44" spans="1:14" s="2" customFormat="1" ht="15" thickTop="1" x14ac:dyDescent="0.2">
      <c r="B44" s="7"/>
      <c r="C44" s="7"/>
      <c r="D44" s="7"/>
      <c r="J44" s="34"/>
    </row>
    <row r="45" spans="1:14" s="2" customFormat="1" ht="14.25" x14ac:dyDescent="0.2">
      <c r="A45" s="17"/>
      <c r="B45" s="14"/>
      <c r="C45" s="16"/>
      <c r="D45" s="16"/>
      <c r="J45" s="34"/>
    </row>
    <row r="46" spans="1:14" s="2" customFormat="1" ht="15" x14ac:dyDescent="0.25">
      <c r="A46" s="92" t="s">
        <v>40</v>
      </c>
      <c r="B46" s="102" t="s">
        <v>40</v>
      </c>
      <c r="C46" s="107" t="s">
        <v>40</v>
      </c>
      <c r="D46" s="107"/>
      <c r="E46" s="1"/>
      <c r="J46" s="34"/>
    </row>
    <row r="47" spans="1:14" s="2" customFormat="1" ht="15" x14ac:dyDescent="0.25">
      <c r="A47" s="92"/>
      <c r="B47" s="92"/>
      <c r="C47" s="92"/>
      <c r="D47" s="92"/>
      <c r="E47" s="1"/>
      <c r="J47" s="34"/>
    </row>
    <row r="48" spans="1:14" s="2" customFormat="1" ht="15" x14ac:dyDescent="0.25">
      <c r="A48" s="92"/>
      <c r="B48" s="92"/>
      <c r="C48" s="17"/>
      <c r="D48" s="6"/>
      <c r="J48" s="34"/>
    </row>
    <row r="49" spans="1:15" s="2" customFormat="1" ht="15" x14ac:dyDescent="0.25">
      <c r="A49" s="8"/>
      <c r="B49" s="8"/>
      <c r="C49" s="6"/>
      <c r="K49" s="33"/>
      <c r="N49" s="34"/>
    </row>
    <row r="50" spans="1:15" s="2" customFormat="1" ht="14.25" x14ac:dyDescent="0.2">
      <c r="A50" s="8"/>
      <c r="B50" s="8"/>
      <c r="K50" s="33"/>
      <c r="N50" s="34"/>
    </row>
    <row r="51" spans="1:15" s="2" customFormat="1" ht="15" x14ac:dyDescent="0.25">
      <c r="A51" s="93" t="s">
        <v>41</v>
      </c>
      <c r="B51" s="103" t="s">
        <v>42</v>
      </c>
      <c r="C51" s="108" t="s">
        <v>43</v>
      </c>
      <c r="D51" s="108"/>
      <c r="K51" s="33"/>
      <c r="N51" s="34"/>
    </row>
    <row r="52" spans="1:15" s="2" customFormat="1" ht="15" x14ac:dyDescent="0.25">
      <c r="A52" s="93" t="s">
        <v>44</v>
      </c>
      <c r="B52" s="103" t="s">
        <v>45</v>
      </c>
      <c r="C52" s="108" t="s">
        <v>46</v>
      </c>
      <c r="D52" s="108"/>
      <c r="E52" s="1"/>
      <c r="K52" s="33"/>
      <c r="N52" s="34"/>
    </row>
    <row r="53" spans="1:15" s="2" customFormat="1" ht="15" x14ac:dyDescent="0.25">
      <c r="A53" s="93"/>
      <c r="B53" s="93"/>
      <c r="C53" s="93"/>
      <c r="D53" s="93"/>
      <c r="E53" s="1"/>
      <c r="K53" s="33"/>
      <c r="N53" s="34"/>
    </row>
    <row r="54" spans="1:15" s="2" customFormat="1" ht="15" thickBot="1" x14ac:dyDescent="0.25">
      <c r="A54" s="15"/>
      <c r="B54" s="15"/>
      <c r="C54" s="15"/>
      <c r="D54" s="15"/>
      <c r="I54" s="9"/>
      <c r="K54" s="33"/>
      <c r="N54" s="34"/>
    </row>
    <row r="55" spans="1:15" s="49" customFormat="1" ht="66" customHeight="1" thickTop="1" x14ac:dyDescent="0.25">
      <c r="A55" s="113" t="s">
        <v>132</v>
      </c>
      <c r="B55" s="114"/>
      <c r="C55" s="114"/>
      <c r="D55" s="114"/>
      <c r="E55" s="47"/>
      <c r="F55" s="48"/>
      <c r="G55" s="48"/>
      <c r="H55" s="48"/>
      <c r="L55" s="50"/>
      <c r="O55" s="51"/>
    </row>
    <row r="56" spans="1:15" x14ac:dyDescent="0.25">
      <c r="A56" s="52"/>
      <c r="B56" s="52"/>
      <c r="C56" s="53"/>
    </row>
    <row r="57" spans="1:15" x14ac:dyDescent="0.25">
      <c r="A57" s="55" t="s">
        <v>51</v>
      </c>
      <c r="B57" s="52"/>
      <c r="C57" s="53"/>
    </row>
    <row r="58" spans="1:15" x14ac:dyDescent="0.25">
      <c r="A58" s="55" t="s">
        <v>1</v>
      </c>
      <c r="B58" s="52"/>
      <c r="C58" s="53"/>
    </row>
    <row r="59" spans="1:15" x14ac:dyDescent="0.25">
      <c r="A59" s="52"/>
      <c r="B59" s="52"/>
      <c r="C59" s="53"/>
    </row>
    <row r="60" spans="1:15" x14ac:dyDescent="0.25">
      <c r="A60" s="112" t="s">
        <v>52</v>
      </c>
      <c r="B60" s="112"/>
      <c r="C60" s="112"/>
    </row>
    <row r="61" spans="1:15" ht="31.5" customHeight="1" x14ac:dyDescent="0.25">
      <c r="A61" s="109" t="s">
        <v>133</v>
      </c>
      <c r="B61" s="109"/>
      <c r="C61" s="109"/>
      <c r="D61" s="109"/>
    </row>
    <row r="62" spans="1:15" x14ac:dyDescent="0.25">
      <c r="A62" s="55" t="s">
        <v>53</v>
      </c>
      <c r="B62" s="56">
        <v>2022</v>
      </c>
      <c r="C62" s="57"/>
      <c r="D62" s="56">
        <v>2021</v>
      </c>
    </row>
    <row r="63" spans="1:15" x14ac:dyDescent="0.25">
      <c r="A63" s="52" t="s">
        <v>54</v>
      </c>
      <c r="B63" s="53">
        <v>50000</v>
      </c>
      <c r="C63" s="53"/>
      <c r="D63" s="53">
        <v>50000</v>
      </c>
    </row>
    <row r="64" spans="1:15" x14ac:dyDescent="0.25">
      <c r="A64" s="52" t="s">
        <v>55</v>
      </c>
      <c r="B64" s="53">
        <v>32413589.199999999</v>
      </c>
      <c r="C64" s="53"/>
      <c r="D64" s="53">
        <v>2444560.23</v>
      </c>
    </row>
    <row r="65" spans="1:5" x14ac:dyDescent="0.25">
      <c r="A65" s="52" t="s">
        <v>56</v>
      </c>
      <c r="B65" s="53">
        <v>9825</v>
      </c>
      <c r="C65" s="53"/>
      <c r="D65" s="53">
        <v>884940.58</v>
      </c>
    </row>
    <row r="66" spans="1:5" x14ac:dyDescent="0.25">
      <c r="A66" s="52" t="s">
        <v>57</v>
      </c>
      <c r="B66" s="53">
        <v>23200</v>
      </c>
      <c r="C66" s="53"/>
      <c r="D66" s="53">
        <v>165106.53</v>
      </c>
    </row>
    <row r="67" spans="1:5" x14ac:dyDescent="0.25">
      <c r="A67" s="52" t="s">
        <v>58</v>
      </c>
      <c r="B67" s="58">
        <v>895946</v>
      </c>
      <c r="C67" s="53"/>
      <c r="D67" s="58">
        <v>805126</v>
      </c>
    </row>
    <row r="68" spans="1:5" ht="16.5" thickBot="1" x14ac:dyDescent="0.3">
      <c r="A68" s="52" t="s">
        <v>59</v>
      </c>
      <c r="B68" s="95">
        <f>SUM(B63:B67)</f>
        <v>33392560.199999999</v>
      </c>
      <c r="C68" s="59"/>
      <c r="D68" s="95">
        <f>SUM(D63:D67)</f>
        <v>4349733.34</v>
      </c>
    </row>
    <row r="69" spans="1:5" ht="16.5" thickTop="1" x14ac:dyDescent="0.25">
      <c r="A69" s="52"/>
      <c r="B69" s="52"/>
      <c r="C69" s="53"/>
    </row>
    <row r="70" spans="1:5" x14ac:dyDescent="0.25">
      <c r="A70" s="52"/>
      <c r="B70" s="52"/>
      <c r="C70" s="53"/>
    </row>
    <row r="71" spans="1:5" x14ac:dyDescent="0.25">
      <c r="A71" s="55" t="s">
        <v>60</v>
      </c>
      <c r="B71" s="52"/>
      <c r="C71" s="53"/>
    </row>
    <row r="72" spans="1:5" ht="38.25" customHeight="1" x14ac:dyDescent="0.25">
      <c r="A72" s="109" t="s">
        <v>134</v>
      </c>
      <c r="B72" s="109"/>
      <c r="C72" s="109"/>
      <c r="D72" s="109"/>
      <c r="E72" s="60"/>
    </row>
    <row r="73" spans="1:5" x14ac:dyDescent="0.25">
      <c r="A73" s="52"/>
      <c r="B73" s="52"/>
      <c r="C73" s="53"/>
    </row>
    <row r="74" spans="1:5" x14ac:dyDescent="0.25">
      <c r="A74" s="55" t="s">
        <v>53</v>
      </c>
      <c r="B74" s="86">
        <v>2022</v>
      </c>
      <c r="C74" s="61"/>
      <c r="D74" s="86">
        <v>2021</v>
      </c>
    </row>
    <row r="75" spans="1:5" x14ac:dyDescent="0.25">
      <c r="A75" s="52" t="s">
        <v>61</v>
      </c>
      <c r="B75" s="62" t="s">
        <v>146</v>
      </c>
      <c r="C75" s="63"/>
      <c r="D75" s="85" t="s">
        <v>147</v>
      </c>
      <c r="E75" s="64"/>
    </row>
    <row r="76" spans="1:5" ht="16.5" thickBot="1" x14ac:dyDescent="0.3">
      <c r="A76" s="52"/>
      <c r="B76" s="96" t="s">
        <v>149</v>
      </c>
      <c r="C76" s="65"/>
      <c r="D76" s="97" t="s">
        <v>148</v>
      </c>
      <c r="E76" s="64"/>
    </row>
    <row r="77" spans="1:5" ht="16.5" thickTop="1" x14ac:dyDescent="0.25">
      <c r="A77" s="52"/>
      <c r="B77" s="63"/>
      <c r="C77" s="66"/>
      <c r="D77" s="64"/>
      <c r="E77" s="64"/>
    </row>
    <row r="78" spans="1:5" ht="31.5" customHeight="1" x14ac:dyDescent="0.25">
      <c r="A78" s="109" t="s">
        <v>150</v>
      </c>
      <c r="B78" s="109"/>
      <c r="C78" s="109"/>
      <c r="D78" s="109"/>
    </row>
    <row r="79" spans="1:5" x14ac:dyDescent="0.25">
      <c r="A79" s="52"/>
      <c r="B79" s="52"/>
      <c r="C79" s="53"/>
    </row>
    <row r="80" spans="1:5" x14ac:dyDescent="0.25">
      <c r="A80" s="55" t="s">
        <v>62</v>
      </c>
      <c r="B80" s="52"/>
      <c r="C80" s="53"/>
    </row>
    <row r="81" spans="1:4" ht="27" customHeight="1" x14ac:dyDescent="0.25">
      <c r="A81" s="94" t="s">
        <v>135</v>
      </c>
      <c r="B81" s="94"/>
      <c r="C81" s="94"/>
      <c r="D81" s="104"/>
    </row>
    <row r="82" spans="1:4" x14ac:dyDescent="0.25">
      <c r="A82" s="52"/>
      <c r="B82" s="52"/>
      <c r="C82" s="53"/>
    </row>
    <row r="83" spans="1:4" x14ac:dyDescent="0.25">
      <c r="A83" s="55" t="s">
        <v>53</v>
      </c>
      <c r="B83" s="87">
        <v>2022</v>
      </c>
      <c r="C83" s="88"/>
      <c r="D83" s="87">
        <v>2021</v>
      </c>
    </row>
    <row r="84" spans="1:4" x14ac:dyDescent="0.25">
      <c r="A84" s="52" t="s">
        <v>63</v>
      </c>
      <c r="B84" s="68">
        <v>102885632.63</v>
      </c>
      <c r="C84" s="69"/>
      <c r="D84" s="68">
        <v>81836441.319999993</v>
      </c>
    </row>
    <row r="85" spans="1:4" ht="16.5" thickBot="1" x14ac:dyDescent="0.3">
      <c r="A85" s="52" t="s">
        <v>64</v>
      </c>
      <c r="B85" s="98">
        <f>+B84</f>
        <v>102885632.63</v>
      </c>
      <c r="C85" s="69"/>
      <c r="D85" s="98">
        <f>+D84</f>
        <v>81836441.319999993</v>
      </c>
    </row>
    <row r="86" spans="1:4" ht="16.5" thickTop="1" x14ac:dyDescent="0.25">
      <c r="A86" s="52"/>
      <c r="B86" s="52"/>
      <c r="C86" s="53"/>
    </row>
    <row r="87" spans="1:4" x14ac:dyDescent="0.25">
      <c r="A87" s="52"/>
      <c r="B87" s="52"/>
      <c r="C87" s="53"/>
    </row>
    <row r="88" spans="1:4" x14ac:dyDescent="0.25">
      <c r="A88" s="112" t="s">
        <v>65</v>
      </c>
      <c r="B88" s="112"/>
      <c r="C88" s="112"/>
    </row>
    <row r="89" spans="1:4" ht="47.25" customHeight="1" x14ac:dyDescent="0.25">
      <c r="A89" s="109" t="s">
        <v>136</v>
      </c>
      <c r="B89" s="109"/>
      <c r="C89" s="109"/>
      <c r="D89" s="109"/>
    </row>
    <row r="90" spans="1:4" x14ac:dyDescent="0.25">
      <c r="A90" s="52"/>
      <c r="B90" s="52"/>
      <c r="C90" s="53"/>
    </row>
    <row r="91" spans="1:4" x14ac:dyDescent="0.25">
      <c r="A91" s="112" t="s">
        <v>66</v>
      </c>
      <c r="B91" s="112"/>
      <c r="C91" s="112"/>
    </row>
    <row r="92" spans="1:4" x14ac:dyDescent="0.25">
      <c r="A92" s="52"/>
      <c r="B92" s="52"/>
      <c r="C92" s="53"/>
    </row>
    <row r="93" spans="1:4" ht="31.5" customHeight="1" x14ac:dyDescent="0.25">
      <c r="A93" s="109" t="s">
        <v>137</v>
      </c>
      <c r="B93" s="109"/>
      <c r="C93" s="109"/>
      <c r="D93" s="109"/>
    </row>
    <row r="94" spans="1:4" ht="19.5" customHeight="1" x14ac:dyDescent="0.25">
      <c r="A94" s="70"/>
      <c r="B94" s="70"/>
      <c r="C94" s="71"/>
    </row>
    <row r="95" spans="1:4" x14ac:dyDescent="0.25">
      <c r="A95" s="55" t="s">
        <v>53</v>
      </c>
      <c r="B95" s="87">
        <v>2022</v>
      </c>
      <c r="C95" s="87"/>
      <c r="D95" s="87">
        <v>2021</v>
      </c>
    </row>
    <row r="96" spans="1:4" x14ac:dyDescent="0.25">
      <c r="A96" s="52" t="s">
        <v>67</v>
      </c>
      <c r="B96" s="68">
        <v>11594</v>
      </c>
      <c r="C96" s="69"/>
      <c r="D96" s="68">
        <v>21852.31</v>
      </c>
    </row>
    <row r="97" spans="1:8" ht="16.5" thickBot="1" x14ac:dyDescent="0.3">
      <c r="A97" s="52" t="s">
        <v>68</v>
      </c>
      <c r="B97" s="96">
        <f>SUM(B96:B96)</f>
        <v>11594</v>
      </c>
      <c r="C97" s="69"/>
      <c r="D97" s="98">
        <f>SUM(D96:D96)</f>
        <v>21852.31</v>
      </c>
    </row>
    <row r="98" spans="1:8" ht="16.5" thickTop="1" x14ac:dyDescent="0.25">
      <c r="A98" s="52"/>
      <c r="B98" s="52"/>
      <c r="C98" s="53"/>
    </row>
    <row r="99" spans="1:8" x14ac:dyDescent="0.25">
      <c r="A99" s="55" t="s">
        <v>69</v>
      </c>
      <c r="B99" s="52"/>
      <c r="C99" s="53"/>
    </row>
    <row r="100" spans="1:8" ht="30.75" customHeight="1" x14ac:dyDescent="0.25">
      <c r="A100" s="109" t="s">
        <v>155</v>
      </c>
      <c r="B100" s="109"/>
      <c r="C100" s="109"/>
      <c r="D100" s="109"/>
    </row>
    <row r="101" spans="1:8" x14ac:dyDescent="0.25">
      <c r="A101" s="70"/>
      <c r="B101" s="74"/>
      <c r="C101" s="73"/>
    </row>
    <row r="102" spans="1:8" x14ac:dyDescent="0.25">
      <c r="A102" s="55" t="s">
        <v>53</v>
      </c>
      <c r="B102" s="87">
        <v>2022</v>
      </c>
      <c r="C102" s="87"/>
      <c r="D102" s="87">
        <v>2021</v>
      </c>
    </row>
    <row r="103" spans="1:8" x14ac:dyDescent="0.25">
      <c r="A103" s="52" t="s">
        <v>70</v>
      </c>
      <c r="B103" s="75">
        <v>1712</v>
      </c>
      <c r="C103" s="67"/>
      <c r="D103" s="76">
        <v>0</v>
      </c>
    </row>
    <row r="104" spans="1:8" x14ac:dyDescent="0.25">
      <c r="A104" s="52" t="s">
        <v>71</v>
      </c>
      <c r="B104" s="89">
        <v>0</v>
      </c>
      <c r="C104" s="67"/>
      <c r="D104" s="77">
        <v>2992.84</v>
      </c>
    </row>
    <row r="105" spans="1:8" ht="16.5" thickBot="1" x14ac:dyDescent="0.3">
      <c r="A105" s="52" t="s">
        <v>72</v>
      </c>
      <c r="B105" s="95">
        <f>SUM(B103:B104)</f>
        <v>1712</v>
      </c>
      <c r="C105" s="52"/>
      <c r="D105" s="99">
        <f>SUM(D104:D104)</f>
        <v>2992.84</v>
      </c>
    </row>
    <row r="106" spans="1:8" ht="16.5" thickTop="1" x14ac:dyDescent="0.25">
      <c r="A106" s="52"/>
      <c r="B106" s="52"/>
      <c r="C106" s="78"/>
    </row>
    <row r="107" spans="1:8" x14ac:dyDescent="0.25">
      <c r="A107" s="52"/>
      <c r="B107" s="79"/>
      <c r="C107" s="80"/>
      <c r="D107"/>
      <c r="E107"/>
      <c r="F107"/>
      <c r="G107"/>
      <c r="H107"/>
    </row>
    <row r="108" spans="1:8" x14ac:dyDescent="0.25">
      <c r="A108" s="55" t="s">
        <v>156</v>
      </c>
      <c r="B108" s="79"/>
      <c r="C108" s="80"/>
      <c r="D108"/>
      <c r="E108"/>
      <c r="F108"/>
      <c r="G108"/>
      <c r="H108"/>
    </row>
    <row r="109" spans="1:8" ht="47.25" customHeight="1" x14ac:dyDescent="0.25">
      <c r="A109" s="109" t="s">
        <v>160</v>
      </c>
      <c r="B109" s="109"/>
      <c r="C109" s="109"/>
      <c r="D109" s="109"/>
      <c r="E109"/>
      <c r="F109"/>
      <c r="G109"/>
      <c r="H109"/>
    </row>
    <row r="110" spans="1:8" x14ac:dyDescent="0.25">
      <c r="A110" s="55"/>
      <c r="B110" s="79"/>
      <c r="C110" s="80"/>
      <c r="D110"/>
      <c r="E110"/>
      <c r="F110"/>
      <c r="G110"/>
      <c r="H110"/>
    </row>
    <row r="111" spans="1:8" x14ac:dyDescent="0.25">
      <c r="A111" s="55" t="s">
        <v>53</v>
      </c>
      <c r="B111" s="87">
        <v>2022</v>
      </c>
      <c r="C111" s="87"/>
      <c r="D111" s="87">
        <v>2021</v>
      </c>
      <c r="E111"/>
      <c r="F111"/>
      <c r="G111"/>
      <c r="H111"/>
    </row>
    <row r="112" spans="1:8" x14ac:dyDescent="0.25">
      <c r="A112" s="52" t="s">
        <v>157</v>
      </c>
      <c r="B112" s="89">
        <v>6769987.2199999997</v>
      </c>
      <c r="C112" s="87"/>
      <c r="D112" s="89">
        <v>0</v>
      </c>
      <c r="E112"/>
      <c r="F112"/>
      <c r="G112"/>
      <c r="H112"/>
    </row>
    <row r="113" spans="1:8" ht="16.5" thickBot="1" x14ac:dyDescent="0.3">
      <c r="A113" s="52" t="s">
        <v>158</v>
      </c>
      <c r="B113" s="100">
        <v>6769987.2199999997</v>
      </c>
      <c r="C113" s="87"/>
      <c r="D113" s="100">
        <v>0</v>
      </c>
      <c r="E113"/>
      <c r="F113"/>
      <c r="G113"/>
      <c r="H113"/>
    </row>
    <row r="114" spans="1:8" ht="16.5" thickTop="1" x14ac:dyDescent="0.25">
      <c r="A114" s="55"/>
      <c r="B114" s="87"/>
      <c r="C114" s="87"/>
      <c r="D114"/>
      <c r="E114"/>
      <c r="F114"/>
      <c r="G114"/>
      <c r="H114"/>
    </row>
    <row r="115" spans="1:8" x14ac:dyDescent="0.25">
      <c r="A115" s="52"/>
      <c r="B115" s="79"/>
      <c r="C115" s="80"/>
      <c r="D115"/>
      <c r="E115"/>
      <c r="F115"/>
      <c r="G115"/>
      <c r="H115"/>
    </row>
    <row r="116" spans="1:8" x14ac:dyDescent="0.25">
      <c r="A116" s="112" t="s">
        <v>73</v>
      </c>
      <c r="B116" s="112"/>
      <c r="C116" s="112"/>
    </row>
    <row r="117" spans="1:8" x14ac:dyDescent="0.25">
      <c r="A117" s="111" t="s">
        <v>138</v>
      </c>
      <c r="B117" s="111"/>
      <c r="C117" s="111"/>
    </row>
    <row r="118" spans="1:8" x14ac:dyDescent="0.25">
      <c r="A118" s="52"/>
      <c r="B118" s="52"/>
      <c r="C118" s="53"/>
    </row>
    <row r="119" spans="1:8" x14ac:dyDescent="0.25">
      <c r="A119" s="55" t="s">
        <v>53</v>
      </c>
      <c r="B119" s="87">
        <v>2022</v>
      </c>
      <c r="C119" s="87"/>
      <c r="D119" s="87">
        <v>2021</v>
      </c>
      <c r="H119" s="54" t="s">
        <v>74</v>
      </c>
    </row>
    <row r="120" spans="1:8" x14ac:dyDescent="0.25">
      <c r="A120" s="52" t="s">
        <v>75</v>
      </c>
      <c r="B120" s="66">
        <v>428458.88</v>
      </c>
      <c r="C120" s="69"/>
      <c r="D120" s="66">
        <v>333232.73</v>
      </c>
    </row>
    <row r="121" spans="1:8" x14ac:dyDescent="0.25">
      <c r="A121" s="52" t="s">
        <v>76</v>
      </c>
      <c r="B121" s="68">
        <v>386778.51</v>
      </c>
      <c r="C121" s="69"/>
      <c r="D121" s="68">
        <v>356872.55</v>
      </c>
    </row>
    <row r="122" spans="1:8" ht="16.5" thickBot="1" x14ac:dyDescent="0.3">
      <c r="A122" s="52" t="s">
        <v>77</v>
      </c>
      <c r="B122" s="98">
        <f>SUM(B120:B121)</f>
        <v>815237.39</v>
      </c>
      <c r="C122" s="81"/>
      <c r="D122" s="98">
        <f>SUM(D120:D121)</f>
        <v>690105.28</v>
      </c>
    </row>
    <row r="123" spans="1:8" ht="16.5" thickTop="1" x14ac:dyDescent="0.25">
      <c r="A123" s="52" t="s">
        <v>78</v>
      </c>
      <c r="B123" s="52"/>
      <c r="C123" s="53"/>
    </row>
    <row r="124" spans="1:8" x14ac:dyDescent="0.25">
      <c r="A124" s="112" t="s">
        <v>79</v>
      </c>
      <c r="B124" s="112"/>
      <c r="C124" s="112"/>
    </row>
    <row r="125" spans="1:8" x14ac:dyDescent="0.25">
      <c r="A125" s="111" t="s">
        <v>139</v>
      </c>
      <c r="B125" s="111"/>
      <c r="C125" s="111"/>
    </row>
    <row r="126" spans="1:8" x14ac:dyDescent="0.25">
      <c r="A126" s="55" t="s">
        <v>53</v>
      </c>
      <c r="B126" s="87">
        <v>2022</v>
      </c>
      <c r="C126" s="87"/>
      <c r="D126" s="87">
        <v>2021</v>
      </c>
    </row>
    <row r="127" spans="1:8" x14ac:dyDescent="0.25">
      <c r="A127" s="52" t="s">
        <v>80</v>
      </c>
      <c r="B127" s="53">
        <v>3039601.59</v>
      </c>
      <c r="C127" s="53"/>
      <c r="D127" s="53">
        <v>2696285.84</v>
      </c>
    </row>
    <row r="128" spans="1:8" x14ac:dyDescent="0.25">
      <c r="A128" s="52" t="s">
        <v>81</v>
      </c>
      <c r="B128" s="58">
        <v>251429.5</v>
      </c>
      <c r="C128" s="53"/>
      <c r="D128" s="58">
        <v>195595.82</v>
      </c>
    </row>
    <row r="129" spans="1:4" ht="16.5" thickBot="1" x14ac:dyDescent="0.3">
      <c r="A129" s="52" t="s">
        <v>82</v>
      </c>
      <c r="B129" s="95">
        <f>SUM(B127:B128)</f>
        <v>3291031.09</v>
      </c>
      <c r="C129" s="59"/>
      <c r="D129" s="95">
        <f>SUM(D127:D128)</f>
        <v>2891881.6599999997</v>
      </c>
    </row>
    <row r="130" spans="1:4" ht="16.5" thickTop="1" x14ac:dyDescent="0.25">
      <c r="A130" s="52"/>
      <c r="B130" s="52"/>
      <c r="C130" s="53"/>
    </row>
    <row r="131" spans="1:4" x14ac:dyDescent="0.25">
      <c r="A131" s="112" t="s">
        <v>83</v>
      </c>
      <c r="B131" s="112"/>
      <c r="C131" s="112"/>
    </row>
    <row r="132" spans="1:4" x14ac:dyDescent="0.25">
      <c r="A132" s="52" t="s">
        <v>140</v>
      </c>
      <c r="B132" s="52"/>
      <c r="C132" s="53"/>
    </row>
    <row r="133" spans="1:4" x14ac:dyDescent="0.25">
      <c r="A133" s="52"/>
      <c r="B133" s="52"/>
      <c r="C133" s="53"/>
    </row>
    <row r="134" spans="1:4" x14ac:dyDescent="0.25">
      <c r="A134" s="55" t="s">
        <v>53</v>
      </c>
      <c r="B134" s="56">
        <v>2022</v>
      </c>
      <c r="C134" s="57"/>
      <c r="D134" s="56">
        <v>2021</v>
      </c>
    </row>
    <row r="135" spans="1:4" x14ac:dyDescent="0.25">
      <c r="A135" s="52" t="s">
        <v>84</v>
      </c>
      <c r="B135" s="53">
        <v>35297293.880000003</v>
      </c>
      <c r="C135" s="53"/>
      <c r="D135" s="53">
        <v>35297293.880000003</v>
      </c>
    </row>
    <row r="136" spans="1:4" x14ac:dyDescent="0.25">
      <c r="A136" s="52" t="s">
        <v>85</v>
      </c>
      <c r="B136" s="53">
        <v>87017827.489999995</v>
      </c>
      <c r="C136" s="53"/>
      <c r="D136" s="53">
        <v>87017827.489999995</v>
      </c>
    </row>
    <row r="137" spans="1:4" x14ac:dyDescent="0.25">
      <c r="A137" s="52" t="s">
        <v>86</v>
      </c>
      <c r="B137" s="53">
        <v>20461275.84</v>
      </c>
      <c r="C137" s="53"/>
      <c r="D137" s="53">
        <v>20321426.43</v>
      </c>
    </row>
    <row r="138" spans="1:4" x14ac:dyDescent="0.25">
      <c r="A138" s="52" t="s">
        <v>87</v>
      </c>
      <c r="B138" s="53">
        <v>7764883.5</v>
      </c>
      <c r="C138" s="53"/>
      <c r="D138" s="53">
        <v>7764883.46</v>
      </c>
    </row>
    <row r="139" spans="1:4" x14ac:dyDescent="0.25">
      <c r="A139" s="52" t="s">
        <v>88</v>
      </c>
      <c r="B139" s="53">
        <v>12841223.289999999</v>
      </c>
      <c r="C139" s="53"/>
      <c r="D139" s="53">
        <v>12741241.880000001</v>
      </c>
    </row>
    <row r="140" spans="1:4" x14ac:dyDescent="0.25">
      <c r="A140" s="52" t="s">
        <v>89</v>
      </c>
      <c r="B140" s="53">
        <v>388571.36</v>
      </c>
      <c r="C140" s="53"/>
      <c r="D140" s="53">
        <v>388571.36</v>
      </c>
    </row>
    <row r="141" spans="1:4" x14ac:dyDescent="0.25">
      <c r="A141" s="52" t="s">
        <v>90</v>
      </c>
      <c r="B141" s="53">
        <v>4182679.03</v>
      </c>
      <c r="C141" s="53"/>
      <c r="D141" s="53">
        <v>4182679.01</v>
      </c>
    </row>
    <row r="142" spans="1:4" x14ac:dyDescent="0.25">
      <c r="A142" s="52" t="s">
        <v>91</v>
      </c>
      <c r="B142" s="53">
        <v>5417358.46</v>
      </c>
      <c r="C142" s="53"/>
      <c r="D142" s="53">
        <v>3832335.48</v>
      </c>
    </row>
    <row r="143" spans="1:4" x14ac:dyDescent="0.25">
      <c r="A143" s="52" t="s">
        <v>92</v>
      </c>
      <c r="B143" s="53">
        <v>203726.58</v>
      </c>
      <c r="C143" s="53"/>
      <c r="D143" s="53">
        <v>203726.58</v>
      </c>
    </row>
    <row r="144" spans="1:4" x14ac:dyDescent="0.25">
      <c r="A144" s="52" t="s">
        <v>93</v>
      </c>
      <c r="B144" s="53">
        <v>613603.94999999995</v>
      </c>
      <c r="C144" s="53"/>
      <c r="D144" s="53">
        <v>613603.94999999995</v>
      </c>
    </row>
    <row r="145" spans="1:9" x14ac:dyDescent="0.25">
      <c r="A145" s="52" t="s">
        <v>94</v>
      </c>
      <c r="B145" s="53">
        <v>81089.600000000006</v>
      </c>
      <c r="C145" s="53"/>
      <c r="D145" s="53">
        <v>81089.600000000006</v>
      </c>
    </row>
    <row r="146" spans="1:9" x14ac:dyDescent="0.25">
      <c r="A146" s="52" t="s">
        <v>95</v>
      </c>
      <c r="B146" s="58">
        <v>2618721.61</v>
      </c>
      <c r="C146" s="53"/>
      <c r="D146" s="58">
        <v>2618721.61</v>
      </c>
    </row>
    <row r="147" spans="1:9" x14ac:dyDescent="0.25">
      <c r="A147" s="52" t="s">
        <v>96</v>
      </c>
      <c r="B147" s="59">
        <f>SUM(B135:B146)</f>
        <v>176888254.59000003</v>
      </c>
      <c r="C147" s="59"/>
      <c r="D147" s="59">
        <f>SUM(D135:D146)</f>
        <v>175063400.73000002</v>
      </c>
    </row>
    <row r="148" spans="1:9" x14ac:dyDescent="0.25">
      <c r="A148" s="52" t="s">
        <v>97</v>
      </c>
      <c r="B148" s="82">
        <v>-74285439.109999999</v>
      </c>
      <c r="C148" s="53"/>
      <c r="D148" s="82">
        <v>-70378836.760000005</v>
      </c>
    </row>
    <row r="149" spans="1:9" ht="16.5" thickBot="1" x14ac:dyDescent="0.3">
      <c r="A149" s="52" t="s">
        <v>98</v>
      </c>
      <c r="B149" s="95">
        <f>SUM(B147:B148)</f>
        <v>102602815.48000003</v>
      </c>
      <c r="C149" s="59"/>
      <c r="D149" s="95">
        <f>SUM(D147:D148)</f>
        <v>104684563.97000001</v>
      </c>
    </row>
    <row r="150" spans="1:9" ht="16.5" thickTop="1" x14ac:dyDescent="0.25">
      <c r="A150" s="52"/>
      <c r="B150" s="52"/>
      <c r="C150" s="53"/>
    </row>
    <row r="151" spans="1:9" x14ac:dyDescent="0.25">
      <c r="A151" s="112" t="s">
        <v>99</v>
      </c>
      <c r="B151" s="112"/>
      <c r="C151" s="112"/>
    </row>
    <row r="152" spans="1:9" x14ac:dyDescent="0.25">
      <c r="A152" s="83"/>
      <c r="B152" s="83"/>
      <c r="C152" s="84"/>
    </row>
    <row r="153" spans="1:9" x14ac:dyDescent="0.25">
      <c r="A153" s="111" t="s">
        <v>141</v>
      </c>
      <c r="B153" s="111"/>
      <c r="C153" s="111"/>
    </row>
    <row r="154" spans="1:9" x14ac:dyDescent="0.25">
      <c r="A154" s="55" t="s">
        <v>53</v>
      </c>
      <c r="B154" s="87">
        <v>2022</v>
      </c>
      <c r="C154" s="87"/>
      <c r="D154" s="87">
        <v>2021</v>
      </c>
      <c r="I154" s="54" t="s">
        <v>100</v>
      </c>
    </row>
    <row r="155" spans="1:9" x14ac:dyDescent="0.25">
      <c r="A155" s="52" t="s">
        <v>101</v>
      </c>
      <c r="B155" s="53">
        <v>9740252.3000000007</v>
      </c>
      <c r="C155" s="53"/>
      <c r="D155" s="53">
        <v>9740261.3000000007</v>
      </c>
    </row>
    <row r="156" spans="1:9" x14ac:dyDescent="0.25">
      <c r="A156" s="52" t="s">
        <v>102</v>
      </c>
      <c r="B156" s="58">
        <v>39233391.789999999</v>
      </c>
      <c r="C156" s="53"/>
      <c r="D156" s="58">
        <v>39233391.789999999</v>
      </c>
    </row>
    <row r="157" spans="1:9" x14ac:dyDescent="0.25">
      <c r="A157" s="52" t="s">
        <v>103</v>
      </c>
      <c r="B157" s="59">
        <f>SUM(B155:B156)</f>
        <v>48973644.090000004</v>
      </c>
      <c r="C157" s="59"/>
      <c r="D157" s="59">
        <f>SUM(D155:D156)</f>
        <v>48973653.090000004</v>
      </c>
    </row>
    <row r="158" spans="1:9" x14ac:dyDescent="0.25">
      <c r="A158" s="52" t="s">
        <v>104</v>
      </c>
      <c r="B158" s="82">
        <v>-9740252.3000000007</v>
      </c>
      <c r="C158" s="53"/>
      <c r="D158" s="82">
        <v>-9740252.3000000007</v>
      </c>
    </row>
    <row r="159" spans="1:9" ht="16.5" thickBot="1" x14ac:dyDescent="0.3">
      <c r="A159" s="52" t="s">
        <v>98</v>
      </c>
      <c r="B159" s="95">
        <f>SUM(B157:B158)</f>
        <v>39233391.790000007</v>
      </c>
      <c r="C159" s="59"/>
      <c r="D159" s="95">
        <f>SUM(D157:D158)</f>
        <v>39233400.790000007</v>
      </c>
    </row>
    <row r="160" spans="1:9" ht="16.5" thickTop="1" x14ac:dyDescent="0.25">
      <c r="A160" s="52"/>
      <c r="B160" s="52"/>
      <c r="C160" s="53"/>
    </row>
    <row r="161" spans="1:4" x14ac:dyDescent="0.25">
      <c r="A161" s="112" t="s">
        <v>105</v>
      </c>
      <c r="B161" s="112"/>
      <c r="C161" s="112"/>
    </row>
    <row r="162" spans="1:4" x14ac:dyDescent="0.25">
      <c r="A162" s="111" t="s">
        <v>159</v>
      </c>
      <c r="B162" s="111"/>
      <c r="C162" s="111"/>
    </row>
    <row r="163" spans="1:4" x14ac:dyDescent="0.25">
      <c r="A163" s="52"/>
      <c r="B163" s="52"/>
      <c r="C163" s="53"/>
    </row>
    <row r="164" spans="1:4" x14ac:dyDescent="0.25">
      <c r="A164" s="55" t="s">
        <v>53</v>
      </c>
      <c r="B164" s="87">
        <v>2022</v>
      </c>
      <c r="C164" s="87"/>
      <c r="D164" s="87">
        <v>2021</v>
      </c>
    </row>
    <row r="165" spans="1:4" x14ac:dyDescent="0.25">
      <c r="A165" s="52" t="s">
        <v>106</v>
      </c>
      <c r="B165" s="53">
        <v>20252362.879999999</v>
      </c>
      <c r="C165" s="53"/>
      <c r="D165" s="53">
        <v>6769987.2199999997</v>
      </c>
    </row>
    <row r="166" spans="1:4" x14ac:dyDescent="0.25">
      <c r="A166" s="52" t="s">
        <v>107</v>
      </c>
      <c r="B166" s="58">
        <v>2637592.9700000002</v>
      </c>
      <c r="C166" s="53"/>
      <c r="D166" s="58">
        <v>2637592.9700000002</v>
      </c>
    </row>
    <row r="167" spans="1:4" ht="16.5" thickBot="1" x14ac:dyDescent="0.3">
      <c r="A167" s="55" t="s">
        <v>108</v>
      </c>
      <c r="B167" s="95">
        <f>SUM(B165:B166)</f>
        <v>22889955.849999998</v>
      </c>
      <c r="C167" s="59"/>
      <c r="D167" s="95">
        <f>SUM(D165:D166)</f>
        <v>9407580.1899999995</v>
      </c>
    </row>
    <row r="168" spans="1:4" ht="16.5" thickTop="1" x14ac:dyDescent="0.25">
      <c r="A168" s="52"/>
      <c r="B168" s="52"/>
      <c r="C168" s="53"/>
    </row>
    <row r="169" spans="1:4" x14ac:dyDescent="0.25">
      <c r="A169" s="52"/>
      <c r="B169" s="52"/>
      <c r="C169" s="53"/>
    </row>
    <row r="170" spans="1:4" x14ac:dyDescent="0.25">
      <c r="A170" s="55" t="s">
        <v>109</v>
      </c>
      <c r="B170" s="52"/>
      <c r="C170" s="53"/>
    </row>
    <row r="171" spans="1:4" x14ac:dyDescent="0.25">
      <c r="A171" s="112" t="s">
        <v>110</v>
      </c>
      <c r="B171" s="112"/>
      <c r="C171" s="112"/>
    </row>
    <row r="172" spans="1:4" x14ac:dyDescent="0.25">
      <c r="A172" s="110" t="s">
        <v>142</v>
      </c>
      <c r="B172" s="110"/>
      <c r="C172" s="110"/>
      <c r="D172" s="110"/>
    </row>
    <row r="173" spans="1:4" x14ac:dyDescent="0.25">
      <c r="A173" s="52"/>
      <c r="B173" s="52"/>
      <c r="C173" s="53"/>
    </row>
    <row r="174" spans="1:4" x14ac:dyDescent="0.25">
      <c r="A174" s="83" t="s">
        <v>53</v>
      </c>
      <c r="B174" s="87">
        <v>2022</v>
      </c>
      <c r="C174" s="87" t="s">
        <v>111</v>
      </c>
      <c r="D174" s="87">
        <v>2021</v>
      </c>
    </row>
    <row r="175" spans="1:4" x14ac:dyDescent="0.25">
      <c r="A175" s="52" t="s">
        <v>112</v>
      </c>
      <c r="B175" s="53">
        <v>89732.4</v>
      </c>
      <c r="C175" s="53"/>
      <c r="D175" s="53">
        <v>85752.89</v>
      </c>
    </row>
    <row r="176" spans="1:4" x14ac:dyDescent="0.25">
      <c r="A176" s="52" t="s">
        <v>113</v>
      </c>
      <c r="B176" s="53">
        <v>169706.27</v>
      </c>
      <c r="C176" s="53"/>
      <c r="D176" s="53">
        <v>312923.02</v>
      </c>
    </row>
    <row r="177" spans="1:4" x14ac:dyDescent="0.25">
      <c r="A177" s="52" t="s">
        <v>114</v>
      </c>
      <c r="B177" s="53">
        <v>3042672.4</v>
      </c>
      <c r="C177" s="53"/>
      <c r="D177" s="53">
        <v>2619956.9300000002</v>
      </c>
    </row>
    <row r="178" spans="1:4" x14ac:dyDescent="0.25">
      <c r="A178" s="52" t="s">
        <v>115</v>
      </c>
      <c r="B178" s="53">
        <v>78042.559999999998</v>
      </c>
      <c r="C178" s="53"/>
      <c r="D178" s="53">
        <v>87266.41</v>
      </c>
    </row>
    <row r="179" spans="1:4" x14ac:dyDescent="0.25">
      <c r="A179" s="52" t="s">
        <v>116</v>
      </c>
      <c r="B179" s="90">
        <v>34200.019999999997</v>
      </c>
      <c r="C179" s="53"/>
      <c r="D179" s="90">
        <v>43253.42</v>
      </c>
    </row>
    <row r="180" spans="1:4" x14ac:dyDescent="0.25">
      <c r="A180" s="52" t="s">
        <v>151</v>
      </c>
      <c r="B180" s="90">
        <v>0</v>
      </c>
      <c r="C180" s="53"/>
      <c r="D180" s="90">
        <v>2222.13</v>
      </c>
    </row>
    <row r="181" spans="1:4" x14ac:dyDescent="0.25">
      <c r="A181" s="52" t="s">
        <v>152</v>
      </c>
      <c r="B181" s="90">
        <v>0</v>
      </c>
      <c r="C181" s="53"/>
      <c r="D181" s="90">
        <v>2097.86</v>
      </c>
    </row>
    <row r="182" spans="1:4" x14ac:dyDescent="0.25">
      <c r="A182" s="52" t="s">
        <v>153</v>
      </c>
      <c r="B182" s="58">
        <v>0</v>
      </c>
      <c r="C182" s="53"/>
      <c r="D182" s="58">
        <v>1190.1199999999999</v>
      </c>
    </row>
    <row r="183" spans="1:4" ht="16.5" thickBot="1" x14ac:dyDescent="0.3">
      <c r="A183" s="55" t="s">
        <v>117</v>
      </c>
      <c r="B183" s="95">
        <f>SUM(B175:B182)</f>
        <v>3414353.65</v>
      </c>
      <c r="C183" s="59"/>
      <c r="D183" s="95">
        <f>SUM(D175:D182)</f>
        <v>3154662.7800000003</v>
      </c>
    </row>
    <row r="184" spans="1:4" ht="16.5" thickTop="1" x14ac:dyDescent="0.25">
      <c r="A184" s="52"/>
      <c r="B184" s="59"/>
      <c r="C184" s="59"/>
    </row>
    <row r="185" spans="1:4" x14ac:dyDescent="0.25">
      <c r="A185" s="52"/>
      <c r="B185" s="59"/>
      <c r="C185" s="59"/>
    </row>
    <row r="186" spans="1:4" x14ac:dyDescent="0.25">
      <c r="A186" s="112" t="s">
        <v>118</v>
      </c>
      <c r="B186" s="112"/>
      <c r="C186" s="112"/>
    </row>
    <row r="187" spans="1:4" x14ac:dyDescent="0.25">
      <c r="A187" s="111" t="s">
        <v>143</v>
      </c>
      <c r="B187" s="111"/>
      <c r="C187" s="111"/>
      <c r="D187" s="111"/>
    </row>
    <row r="188" spans="1:4" x14ac:dyDescent="0.25">
      <c r="A188" s="74"/>
      <c r="B188" s="74"/>
      <c r="C188" s="74"/>
    </row>
    <row r="189" spans="1:4" x14ac:dyDescent="0.25">
      <c r="A189" s="55" t="s">
        <v>53</v>
      </c>
      <c r="B189" s="87">
        <v>2022</v>
      </c>
      <c r="C189" s="87" t="s">
        <v>111</v>
      </c>
      <c r="D189" s="87">
        <v>2021</v>
      </c>
    </row>
    <row r="190" spans="1:4" x14ac:dyDescent="0.25">
      <c r="A190" s="52" t="s">
        <v>154</v>
      </c>
      <c r="B190" s="75">
        <v>12000.6</v>
      </c>
      <c r="C190" s="67"/>
      <c r="D190" s="75">
        <v>0</v>
      </c>
    </row>
    <row r="191" spans="1:4" x14ac:dyDescent="0.25">
      <c r="A191" s="52" t="s">
        <v>119</v>
      </c>
      <c r="B191" s="58">
        <v>10957244.43</v>
      </c>
      <c r="C191" s="53"/>
      <c r="D191" s="58">
        <v>477231.2</v>
      </c>
    </row>
    <row r="192" spans="1:4" ht="16.5" thickBot="1" x14ac:dyDescent="0.3">
      <c r="A192" s="55" t="s">
        <v>120</v>
      </c>
      <c r="B192" s="95">
        <f>SUM(B190:B191)</f>
        <v>10969245.029999999</v>
      </c>
      <c r="C192" s="59"/>
      <c r="D192" s="95">
        <f>SUM(D190:D191)</f>
        <v>477231.2</v>
      </c>
    </row>
    <row r="193" spans="1:4" ht="16.5" thickTop="1" x14ac:dyDescent="0.25">
      <c r="A193" s="52"/>
      <c r="B193" s="52"/>
      <c r="C193" s="53"/>
    </row>
    <row r="194" spans="1:4" x14ac:dyDescent="0.25">
      <c r="A194" s="112" t="s">
        <v>121</v>
      </c>
      <c r="B194" s="112"/>
      <c r="C194" s="112"/>
    </row>
    <row r="195" spans="1:4" x14ac:dyDescent="0.25">
      <c r="A195" s="111" t="s">
        <v>144</v>
      </c>
      <c r="B195" s="111"/>
      <c r="C195" s="111"/>
      <c r="D195" s="111"/>
    </row>
    <row r="196" spans="1:4" x14ac:dyDescent="0.25">
      <c r="A196" s="55" t="s">
        <v>53</v>
      </c>
      <c r="B196" s="87">
        <v>2022</v>
      </c>
      <c r="C196" s="87" t="s">
        <v>111</v>
      </c>
      <c r="D196" s="87">
        <v>2021</v>
      </c>
    </row>
    <row r="197" spans="1:4" x14ac:dyDescent="0.25">
      <c r="A197" s="52" t="s">
        <v>122</v>
      </c>
      <c r="B197" s="53">
        <v>12939432.26</v>
      </c>
      <c r="C197" s="53"/>
      <c r="D197" s="53">
        <v>12061659.390000001</v>
      </c>
    </row>
    <row r="198" spans="1:4" x14ac:dyDescent="0.25">
      <c r="A198" s="52" t="s">
        <v>123</v>
      </c>
      <c r="B198" s="53">
        <v>25774876.219999999</v>
      </c>
      <c r="C198" s="53"/>
      <c r="D198" s="53">
        <v>24123318.75</v>
      </c>
    </row>
    <row r="199" spans="1:4" x14ac:dyDescent="0.25">
      <c r="A199" s="52" t="s">
        <v>124</v>
      </c>
      <c r="B199" s="53">
        <v>6262236.5999999996</v>
      </c>
      <c r="C199" s="53"/>
      <c r="D199" s="53">
        <v>14733941.6</v>
      </c>
    </row>
    <row r="200" spans="1:4" x14ac:dyDescent="0.25">
      <c r="A200" s="52" t="s">
        <v>125</v>
      </c>
      <c r="B200" s="58">
        <v>895946</v>
      </c>
      <c r="C200" s="53"/>
      <c r="D200" s="58">
        <v>805126</v>
      </c>
    </row>
    <row r="201" spans="1:4" ht="16.5" thickBot="1" x14ac:dyDescent="0.3">
      <c r="A201" s="55" t="s">
        <v>126</v>
      </c>
      <c r="B201" s="95">
        <f>SUM(B197:B200)</f>
        <v>45872491.079999998</v>
      </c>
      <c r="C201" s="59"/>
      <c r="D201" s="95">
        <f>SUM(D197:D200)</f>
        <v>51724045.740000002</v>
      </c>
    </row>
    <row r="202" spans="1:4" ht="16.5" thickTop="1" x14ac:dyDescent="0.25">
      <c r="A202" s="52"/>
      <c r="B202" s="52"/>
      <c r="C202" s="53"/>
    </row>
    <row r="203" spans="1:4" x14ac:dyDescent="0.25">
      <c r="A203" s="52"/>
      <c r="B203" s="52"/>
      <c r="C203" s="53"/>
    </row>
    <row r="204" spans="1:4" x14ac:dyDescent="0.25">
      <c r="A204" s="55" t="s">
        <v>127</v>
      </c>
      <c r="B204" s="52"/>
      <c r="C204" s="53"/>
    </row>
    <row r="205" spans="1:4" x14ac:dyDescent="0.25">
      <c r="A205" s="55"/>
      <c r="B205" s="52"/>
      <c r="C205" s="53"/>
    </row>
    <row r="206" spans="1:4" x14ac:dyDescent="0.25">
      <c r="A206" s="112" t="s">
        <v>128</v>
      </c>
      <c r="B206" s="112"/>
      <c r="C206" s="112"/>
    </row>
    <row r="207" spans="1:4" x14ac:dyDescent="0.25">
      <c r="A207" s="83"/>
      <c r="B207" s="83"/>
      <c r="C207" s="84"/>
    </row>
    <row r="208" spans="1:4" x14ac:dyDescent="0.25">
      <c r="A208" s="111" t="s">
        <v>145</v>
      </c>
      <c r="B208" s="111"/>
      <c r="C208" s="111"/>
    </row>
    <row r="209" spans="1:4" x14ac:dyDescent="0.25">
      <c r="A209" s="74"/>
      <c r="B209" s="74"/>
      <c r="C209" s="74"/>
    </row>
    <row r="210" spans="1:4" x14ac:dyDescent="0.25">
      <c r="A210" s="55" t="s">
        <v>127</v>
      </c>
      <c r="B210" s="52"/>
      <c r="C210" s="53"/>
    </row>
    <row r="211" spans="1:4" x14ac:dyDescent="0.25">
      <c r="A211" s="55" t="s">
        <v>129</v>
      </c>
      <c r="B211" s="87">
        <v>2022</v>
      </c>
      <c r="C211" s="87"/>
      <c r="D211" s="87">
        <v>2021</v>
      </c>
    </row>
    <row r="212" spans="1:4" x14ac:dyDescent="0.25">
      <c r="A212" s="52" t="s">
        <v>35</v>
      </c>
      <c r="B212" s="53">
        <v>9450837.6500000004</v>
      </c>
      <c r="C212" s="53"/>
      <c r="D212" s="53">
        <v>0</v>
      </c>
    </row>
    <row r="213" spans="1:4" x14ac:dyDescent="0.25">
      <c r="A213" s="52" t="s">
        <v>37</v>
      </c>
      <c r="B213" s="53">
        <v>53369994.219999999</v>
      </c>
      <c r="C213" s="53"/>
      <c r="D213" s="101">
        <v>-530664.41</v>
      </c>
    </row>
    <row r="214" spans="1:4" x14ac:dyDescent="0.25">
      <c r="A214" s="52" t="s">
        <v>130</v>
      </c>
      <c r="B214" s="58">
        <v>190047424.22999999</v>
      </c>
      <c r="C214" s="53"/>
      <c r="D214" s="58">
        <v>188689240.05000001</v>
      </c>
    </row>
    <row r="215" spans="1:4" ht="16.5" thickBot="1" x14ac:dyDescent="0.3">
      <c r="A215" s="55" t="s">
        <v>131</v>
      </c>
      <c r="B215" s="95">
        <f>SUM(B212:B214)</f>
        <v>252868256.09999999</v>
      </c>
      <c r="C215" s="59"/>
      <c r="D215" s="95">
        <f>SUM(D212:D214)</f>
        <v>188158575.64000002</v>
      </c>
    </row>
    <row r="216" spans="1:4" ht="16.5" thickTop="1" x14ac:dyDescent="0.25"/>
  </sheetData>
  <mergeCells count="32">
    <mergeCell ref="A60:C60"/>
    <mergeCell ref="A55:D55"/>
    <mergeCell ref="A61:D61"/>
    <mergeCell ref="A72:D72"/>
    <mergeCell ref="A78:D78"/>
    <mergeCell ref="A131:C131"/>
    <mergeCell ref="A151:C151"/>
    <mergeCell ref="A89:D89"/>
    <mergeCell ref="A93:D93"/>
    <mergeCell ref="A100:D100"/>
    <mergeCell ref="A206:C206"/>
    <mergeCell ref="A208:C208"/>
    <mergeCell ref="A161:C161"/>
    <mergeCell ref="A162:C162"/>
    <mergeCell ref="A171:C171"/>
    <mergeCell ref="A186:C186"/>
    <mergeCell ref="A109:D109"/>
    <mergeCell ref="A172:D172"/>
    <mergeCell ref="A187:D187"/>
    <mergeCell ref="A195:D195"/>
    <mergeCell ref="A1:D1"/>
    <mergeCell ref="C46:D46"/>
    <mergeCell ref="C51:D51"/>
    <mergeCell ref="C52:D52"/>
    <mergeCell ref="A194:C194"/>
    <mergeCell ref="A153:C153"/>
    <mergeCell ref="A88:C88"/>
    <mergeCell ref="A91:C91"/>
    <mergeCell ref="A116:C116"/>
    <mergeCell ref="A117:C117"/>
    <mergeCell ref="A124:C124"/>
    <mergeCell ref="A125:C125"/>
  </mergeCells>
  <pageMargins left="0.43307086614173229" right="0.15748031496062992" top="0.74803149606299213" bottom="0.74803149606299213" header="0.31496062992125984" footer="0.31496062992125984"/>
  <pageSetup paperSize="9" scale="74" orientation="portrait" r:id="rId1"/>
  <rowBreaks count="3" manualBreakCount="3">
    <brk id="54" max="4" man="1"/>
    <brk id="106" max="3" man="1"/>
    <brk id="168" max="3" man="1"/>
  </rowBreaks>
  <colBreaks count="1" manualBreakCount="1">
    <brk id="4" max="214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A14F4-F053-4D05-96CB-3332CE75B8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384E8-E55E-4BB4-A555-851F311A5975}">
  <ds:schemaRefs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966e0af8-eb04-4871-9ba3-4bac4d7ba408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28489dc2-50cf-493e-a704-cb1420394a7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Notas</vt:lpstr>
      <vt:lpstr>'BALANCE GENERAL'!Área_de_impresión</vt:lpstr>
      <vt:lpstr>Notas!Área_de_impresión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Graciela Herrera</cp:lastModifiedBy>
  <cp:revision/>
  <cp:lastPrinted>2022-11-08T20:01:02Z</cp:lastPrinted>
  <dcterms:created xsi:type="dcterms:W3CDTF">1996-11-27T10:00:04Z</dcterms:created>
  <dcterms:modified xsi:type="dcterms:W3CDTF">2022-11-08T20:05:12Z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