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Septiembre 2022/"/>
    </mc:Choice>
  </mc:AlternateContent>
  <xr:revisionPtr revIDLastSave="142" documentId="8_{78B7EE11-A5CD-402F-8D2D-3E99BE9720CA}" xr6:coauthVersionLast="47" xr6:coauthVersionMax="47" xr10:uidLastSave="{5EB0F99A-996B-45F7-B908-5BDC4A3927E2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Toc155686869" localSheetId="1">NOTAS!$A$4</definedName>
    <definedName name="_Toc208202813" localSheetId="1">NOTAS!$A$6</definedName>
    <definedName name="_xlnm.Print_Area" localSheetId="0">'BALANCE GENERAL'!$A$1:$F$238</definedName>
    <definedName name="_xlnm.Print_Area" localSheetId="1">NOTAS!$A$1:$D$151</definedName>
    <definedName name="_xlnm.Print_Titles" localSheetId="1">NOTAS!$1:$1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5" l="1"/>
  <c r="E40" i="4"/>
  <c r="C39" i="4"/>
  <c r="C40" i="4" s="1"/>
  <c r="E29" i="4"/>
  <c r="E42" i="4" s="1"/>
  <c r="C29" i="4"/>
  <c r="E18" i="4"/>
  <c r="C18" i="4"/>
  <c r="E12" i="4"/>
  <c r="E20" i="4" s="1"/>
  <c r="C12" i="4"/>
  <c r="C20" i="4" s="1"/>
  <c r="D53" i="5"/>
  <c r="D31" i="5"/>
  <c r="B31" i="5"/>
  <c r="C42" i="4" l="1"/>
  <c r="B43" i="5"/>
  <c r="D151" i="5"/>
  <c r="B151" i="5"/>
  <c r="D137" i="5"/>
  <c r="B137" i="5"/>
  <c r="D128" i="5"/>
  <c r="B128" i="5"/>
  <c r="D120" i="5"/>
  <c r="B120" i="5"/>
  <c r="D107" i="5"/>
  <c r="B107" i="5"/>
  <c r="D97" i="5"/>
  <c r="D99" i="5" s="1"/>
  <c r="B97" i="5"/>
  <c r="B99" i="5" s="1"/>
  <c r="D87" i="5"/>
  <c r="D89" i="5" s="1"/>
  <c r="B87" i="5"/>
  <c r="B89" i="5" s="1"/>
  <c r="D69" i="5"/>
  <c r="B69" i="5"/>
  <c r="D62" i="5"/>
  <c r="B62" i="5"/>
  <c r="D43" i="5"/>
  <c r="D14" i="5"/>
  <c r="B14" i="5"/>
</calcChain>
</file>

<file path=xl/sharedStrings.xml><?xml version="1.0" encoding="utf-8"?>
<sst xmlns="http://schemas.openxmlformats.org/spreadsheetml/2006/main" count="165" uniqueCount="144">
  <si>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</si>
  <si>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</si>
  <si>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</si>
  <si>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</si>
  <si>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</si>
  <si>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</si>
  <si>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</si>
  <si>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</si>
  <si>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</si>
  <si>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</si>
  <si>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</si>
  <si>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</si>
  <si>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</si>
  <si>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</si>
  <si>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</si>
  <si>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</si>
  <si>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</si>
  <si>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</si>
  <si>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</si>
  <si>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</si>
  <si>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</si>
  <si>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</si>
  <si>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Ramón E. Contreras Genao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</si>
  <si>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</si>
  <si>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</si>
  <si>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</si>
  <si>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</si>
  <si>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</si>
  <si>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</si>
  <si>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</si>
  <si>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</si>
  <si>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</si>
  <si>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</si>
  <si>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</si>
  <si>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</si>
  <si>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</si>
  <si>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</si>
  <si>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</si>
  <si>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</si>
  <si>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</si>
  <si>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</si>
  <si>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</si>
  <si>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</si>
  <si>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</si>
  <si>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</si>
  <si>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</si>
  <si>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</si>
  <si>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</si>
  <si>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</si>
  <si>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</si>
  <si>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</si>
  <si>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</si>
  <si>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</si>
  <si>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</si>
  <si>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3.1 Cuentas por Cobrar Funcionarios y Empleados</t>
  </si>
  <si>
    <t xml:space="preserve">       </t>
  </si>
  <si>
    <t>Total Cuentas por Cobrar Func.  Empl.</t>
  </si>
  <si>
    <t>Nota 3.2 Otras Cuentas por Cobrar</t>
  </si>
  <si>
    <t>Skagen, SRL</t>
  </si>
  <si>
    <t>Total Otras Cuentas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</si>
  <si>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</si>
  <si>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</si>
  <si>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</si>
  <si>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</si>
  <si>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</si>
  <si>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</si>
  <si>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</si>
  <si>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</si>
  <si>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</si>
  <si>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</si>
  <si>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</si>
  <si>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</si>
  <si>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</si>
  <si>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</si>
  <si>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</si>
  <si>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</si>
  <si>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</si>
  <si>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</si>
  <si>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</si>
  <si>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</si>
  <si>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</si>
  <si>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</si>
  <si>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</si>
  <si>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</si>
  <si>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</si>
  <si>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</si>
  <si>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</si>
  <si>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</si>
  <si>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</si>
  <si>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</si>
  <si>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</si>
  <si>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</si>
  <si>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</si>
  <si>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</si>
  <si>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</si>
  <si>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</si>
  <si>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</si>
  <si>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</si>
  <si>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</si>
  <si>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</si>
  <si>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</si>
  <si>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</si>
  <si>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</si>
  <si>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</si>
  <si>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</si>
  <si>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</si>
  <si>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</si>
  <si>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</si>
  <si>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Regalía Pascual</t>
  </si>
  <si>
    <t>Provisión para Bono Navideño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</si>
  <si>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</si>
  <si>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</si>
  <si>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</si>
  <si>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</si>
  <si>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CONCEPTO</t>
  </si>
  <si>
    <t>Resultados de Periodos Anteriores</t>
  </si>
  <si>
    <t>Total de Patrimonio</t>
  </si>
  <si>
    <t>Humano Seguro</t>
  </si>
  <si>
    <t>Nota 12 Resultados de Periodos Anteriores</t>
  </si>
  <si>
    <t>SUPERINTENDENCIA DE PENSIONES
BALANCE GENERAL
 AL 30  DE SEPTIEMBRE 2022 Y 2021
Valores RD$</t>
  </si>
  <si>
    <t>SUPERINTENDENCIA DE PENSIONES
NOTA A LOS ESTADOS FINANCIEROS
 AL 30  DE SEPTIEMBRE 2022 Y 2021
Valores RD$</t>
  </si>
  <si>
    <t xml:space="preserve">Al 30 de Septiembre de los años 2022 y 2021, el efectivo disponible en Caja y en las Cuentas Bancarias del Banco de Reservas de la República Dominicana está conformado por las siguientes cuentas: </t>
  </si>
  <si>
    <t>Al 30 de Septiembre de los años 2022 y 2021, los valores en moneda extranjera depositados en el Banco  de Reservas de la República Dominicana consisten en:</t>
  </si>
  <si>
    <t xml:space="preserve">Al 30 de Septiembre de los años 2022 y 2021, este rubro está representado por Cuentas por Cobrar Funcionarios y Empleados y Otras Cuentas por Cobrar. </t>
  </si>
  <si>
    <t>Al 30 de Septiembre del año 2022 esta partida  presenta un balance de RD$5,853.93, mientras que para el 2021 este rubro no presenta un balance según el detalle siguiente:</t>
  </si>
  <si>
    <t>Al 30 de Septiembre de los años 2022 y 2021, este rubro está compuesto como sigue:</t>
  </si>
  <si>
    <t>Al 30 de Septiembre de los años 2022 y 2021, esta cuenta se compone de:</t>
  </si>
  <si>
    <t>Al 30 de Septiembre de los años 2022 y 2021, los balances de las cuentas de Activos no Financieros consisten en:</t>
  </si>
  <si>
    <t>Al 30 de Septiembre de los años 2022 y 2021, las deducciones y retenciones por pagar se muestran en el siguiente detalle:</t>
  </si>
  <si>
    <t>Al 30 de Septiembre de los años 2022 y 2021, el total de Cuentas por Pagar se muestra en el siguiente detalle:</t>
  </si>
  <si>
    <t>Al 30 de Septiembre de los años 2022 y 2021, las Otras Cuentas por Pagar se componen de:</t>
  </si>
  <si>
    <t xml:space="preserve">Al 30 de Septiembre de los años 2022 y 2021, el patrimonio se compone de: </t>
  </si>
  <si>
    <t>Al 30  de Septiembre de los años 2022 y 2021, los saldos de las Inversiones Financieras se componen de:</t>
  </si>
  <si>
    <t>Al 30 de Septiembre de los años 2022 y 2021, los bienes intangibles se componen de:</t>
  </si>
  <si>
    <t>Al 30 de Septiembre  de los años 2022 y 2021, estas partidas presentan los siguientes rubros:</t>
  </si>
  <si>
    <t xml:space="preserve">US$22,638.97/53.76    </t>
  </si>
  <si>
    <t>RD$1,217,071.02</t>
  </si>
  <si>
    <t xml:space="preserve">   RD$394,983.38</t>
  </si>
  <si>
    <t>Los valores existentes en dólares norteamericanos fueron valuados al tipo de cambio comprador al último día del mes a razón de RD$53.76 y RD$56.41 por cada dólar Estadounidense (US$).</t>
  </si>
  <si>
    <t xml:space="preserve">    US$7,002.01/56.41            </t>
  </si>
  <si>
    <t>Zoila Martinez ( Excedente Seguro de vehículo)</t>
  </si>
  <si>
    <t>Cintia Tavarez Ex-Empleada</t>
  </si>
  <si>
    <t>Dirección General de Impuesto Interno (DGII)</t>
  </si>
  <si>
    <t>Al 30 de Septiembre  2022 esta partida presenta balance de RD$2,387.06, mientras que para el mismo periodo del año 2021 presenta un balance de RD$ 14,973.10, esta partida está conformada
 por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</si>
</sst>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94">
    <xf numFmtId="0" fontId="0" fillId="0" borderId="0" xfId="0"/>
    <xf numFmtId="0" fontId="3" fillId="2" borderId="0" xfId="0" applyFont="1" applyFill="1"/>
    <xf numFmtId="0" fontId="4" fillId="0" borderId="0" xfId="0" applyFont="1"/>
    <xf numFmtId="4" fontId="4" fillId="0" borderId="0" xfId="1" applyNumberFormat="1" applyFont="1" applyAlignment="1">
      <alignment horizontal="right"/>
    </xf>
    <xf numFmtId="2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164" fontId="4" fillId="0" borderId="0" xfId="1" applyFont="1"/>
    <xf numFmtId="4" fontId="4" fillId="0" borderId="0" xfId="0" applyNumberFormat="1" applyFont="1"/>
    <xf numFmtId="0" fontId="5" fillId="0" borderId="0" xfId="0" applyFont="1"/>
    <xf numFmtId="4" fontId="2" fillId="0" borderId="0" xfId="0" applyNumberFormat="1" applyFont="1"/>
    <xf numFmtId="39" fontId="4" fillId="0" borderId="0" xfId="0" applyNumberFormat="1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3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4" xfId="0" applyFont="1" applyBorder="1"/>
    <xf numFmtId="164" fontId="4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NumberFormat="1" applyFont="1"/>
    <xf numFmtId="0" fontId="9" fillId="0" borderId="0" xfId="0" applyFont="1" applyAlignment="1">
      <alignment horizontal="left"/>
    </xf>
    <xf numFmtId="164" fontId="1" fillId="0" borderId="0" xfId="1" applyAlignment="1">
      <alignment horizontal="left"/>
    </xf>
    <xf numFmtId="0" fontId="2" fillId="0" borderId="0" xfId="0" applyFont="1" applyAlignment="1">
      <alignment wrapText="1"/>
    </xf>
    <xf numFmtId="164" fontId="2" fillId="0" borderId="0" xfId="1" applyFont="1"/>
    <xf numFmtId="0" fontId="3" fillId="0" borderId="0" xfId="0" applyFont="1" applyAlignment="1">
      <alignment wrapText="1"/>
    </xf>
    <xf numFmtId="0" fontId="2" fillId="4" borderId="0" xfId="0" applyFont="1" applyFill="1"/>
    <xf numFmtId="0" fontId="3" fillId="4" borderId="0" xfId="0" applyFont="1" applyFill="1" applyAlignment="1">
      <alignment horizontal="right"/>
    </xf>
    <xf numFmtId="4" fontId="2" fillId="4" borderId="0" xfId="0" applyNumberFormat="1" applyFont="1" applyFill="1"/>
    <xf numFmtId="4" fontId="2" fillId="4" borderId="3" xfId="0" applyNumberFormat="1" applyFont="1" applyFill="1" applyBorder="1"/>
    <xf numFmtId="4" fontId="3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1" applyFont="1" applyFill="1"/>
    <xf numFmtId="164" fontId="3" fillId="4" borderId="0" xfId="1" applyFont="1" applyFill="1"/>
    <xf numFmtId="0" fontId="2" fillId="4" borderId="0" xfId="0" applyFont="1" applyFill="1" applyAlignment="1">
      <alignment horizontal="right"/>
    </xf>
    <xf numFmtId="165" fontId="2" fillId="4" borderId="0" xfId="1" applyNumberFormat="1" applyFont="1" applyFill="1"/>
    <xf numFmtId="165" fontId="3" fillId="4" borderId="0" xfId="1" applyNumberFormat="1" applyFont="1" applyFill="1"/>
    <xf numFmtId="4" fontId="9" fillId="0" borderId="0" xfId="1" applyNumberFormat="1" applyFont="1"/>
    <xf numFmtId="0" fontId="9" fillId="0" borderId="0" xfId="0" applyFont="1" applyAlignment="1">
      <alignment horizontal="right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11" fillId="0" borderId="0" xfId="0" applyFont="1"/>
    <xf numFmtId="4" fontId="9" fillId="0" borderId="3" xfId="1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/>
    <xf numFmtId="164" fontId="11" fillId="0" borderId="0" xfId="1" applyFont="1"/>
    <xf numFmtId="4" fontId="9" fillId="0" borderId="0" xfId="0" applyNumberFormat="1" applyFont="1"/>
    <xf numFmtId="4" fontId="9" fillId="0" borderId="3" xfId="1" applyNumberFormat="1" applyFont="1" applyBorder="1"/>
    <xf numFmtId="4" fontId="10" fillId="0" borderId="3" xfId="0" applyNumberFormat="1" applyFont="1" applyBorder="1" applyAlignment="1">
      <alignment horizontal="right"/>
    </xf>
    <xf numFmtId="164" fontId="10" fillId="0" borderId="0" xfId="1" applyFont="1" applyAlignment="1">
      <alignment horizontal="right"/>
    </xf>
    <xf numFmtId="39" fontId="9" fillId="0" borderId="3" xfId="1" applyNumberFormat="1" applyFont="1" applyBorder="1"/>
    <xf numFmtId="0" fontId="12" fillId="0" borderId="0" xfId="0" applyFont="1" applyAlignment="1">
      <alignment horizontal="right"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4" fontId="13" fillId="0" borderId="0" xfId="0" applyNumberFormat="1" applyFont="1"/>
    <xf numFmtId="43" fontId="9" fillId="0" borderId="0" xfId="0" applyNumberFormat="1" applyFont="1"/>
    <xf numFmtId="43" fontId="9" fillId="0" borderId="3" xfId="0" applyNumberFormat="1" applyFont="1" applyBorder="1"/>
    <xf numFmtId="0" fontId="2" fillId="4" borderId="0" xfId="0" applyFont="1" applyFill="1" applyAlignment="1">
      <alignment horizontal="left"/>
    </xf>
    <xf numFmtId="4" fontId="3" fillId="4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center"/>
    </xf>
    <xf numFmtId="4" fontId="2" fillId="4" borderId="3" xfId="1" applyNumberFormat="1" applyFont="1" applyFill="1" applyBorder="1" applyAlignment="1">
      <alignment horizontal="right"/>
    </xf>
    <xf numFmtId="4" fontId="3" fillId="4" borderId="0" xfId="1" applyNumberFormat="1" applyFont="1" applyFill="1" applyAlignment="1">
      <alignment horizontal="right"/>
    </xf>
    <xf numFmtId="4" fontId="2" fillId="4" borderId="0" xfId="1" applyNumberFormat="1" applyFont="1" applyFill="1"/>
    <xf numFmtId="4" fontId="2" fillId="4" borderId="3" xfId="1" applyNumberFormat="1" applyFont="1" applyFill="1" applyBorder="1"/>
    <xf numFmtId="4" fontId="3" fillId="4" borderId="0" xfId="1" applyNumberFormat="1" applyFont="1" applyFill="1"/>
    <xf numFmtId="4" fontId="2" fillId="4" borderId="0" xfId="0" applyNumberFormat="1" applyFont="1" applyFill="1" applyAlignment="1">
      <alignment horizontal="left" wrapText="1"/>
    </xf>
    <xf numFmtId="4" fontId="2" fillId="4" borderId="0" xfId="0" applyNumberFormat="1" applyFont="1" applyFill="1" applyAlignment="1">
      <alignment horizontal="left"/>
    </xf>
    <xf numFmtId="4" fontId="2" fillId="4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left"/>
    </xf>
    <xf numFmtId="4" fontId="2" fillId="0" borderId="0" xfId="1" applyNumberFormat="1" applyFont="1" applyAlignment="1"/>
    <xf numFmtId="4" fontId="2" fillId="0" borderId="3" xfId="1" applyNumberFormat="1" applyFont="1" applyBorder="1" applyAlignment="1"/>
    <xf numFmtId="4" fontId="3" fillId="0" borderId="0" xfId="1" applyNumberFormat="1" applyFont="1"/>
    <xf numFmtId="43" fontId="2" fillId="0" borderId="3" xfId="0" applyNumberFormat="1" applyFont="1" applyBorder="1"/>
    <xf numFmtId="43" fontId="7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771524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771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ESTADOS%20FINANCIEROS/Estados%20Financieros%202022/Estados%20Financieros%202022/9-Septiembre%202022/2-Estado%20de%20Result.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41087508.899999984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65"/>
  <sheetViews>
    <sheetView tabSelected="1" zoomScale="90" zoomScaleNormal="90" workbookViewId="0">
      <selection activeCell="G49" sqref="G49"/>
    </sheetView>
  </sheetViews>
  <sheetFormatPr baseColWidth="10" defaultColWidth="9.140625" defaultRowHeight="15" x14ac:dyDescent="0.2"/>
  <cols>
    <col min="1" max="1" width="42.85546875" style="2" customWidth="1"/>
    <col min="2" max="2" width="7.7109375" style="2" customWidth="1"/>
    <col min="3" max="3" width="31.140625" style="2" customWidth="1"/>
    <col min="4" max="4" width="2.5703125" style="2" customWidth="1"/>
    <col min="5" max="5" width="36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" bestFit="1" customWidth="1"/>
    <col min="13" max="13" width="9.140625" style="2"/>
    <col min="14" max="14" width="19.42578125" style="2" bestFit="1" customWidth="1"/>
    <col min="15" max="15" width="14.7109375" style="4" bestFit="1" customWidth="1"/>
    <col min="16" max="16384" width="9.140625" style="2"/>
  </cols>
  <sheetData>
    <row r="1" spans="1:15" ht="66" customHeight="1" x14ac:dyDescent="0.25">
      <c r="A1" s="85" t="s">
        <v>119</v>
      </c>
      <c r="B1" s="85"/>
      <c r="C1" s="85"/>
      <c r="D1" s="85"/>
      <c r="E1" s="85"/>
      <c r="F1" s="1"/>
      <c r="G1" s="1"/>
      <c r="H1" s="1"/>
    </row>
    <row r="2" spans="1:15" ht="15.75" x14ac:dyDescent="0.25">
      <c r="A2" s="5"/>
      <c r="B2" s="5"/>
      <c r="C2" s="5"/>
      <c r="D2" s="5"/>
      <c r="E2" s="5"/>
      <c r="F2" s="1"/>
      <c r="G2" s="1"/>
      <c r="H2" s="1"/>
    </row>
    <row r="3" spans="1:15" ht="16.5" thickBot="1" x14ac:dyDescent="0.3">
      <c r="A3" s="6"/>
      <c r="B3" s="6"/>
      <c r="C3" s="6"/>
      <c r="D3" s="6"/>
      <c r="E3" s="6"/>
      <c r="F3" s="1"/>
      <c r="G3" s="1"/>
      <c r="H3" s="1"/>
    </row>
    <row r="4" spans="1:15" ht="16.5" thickTop="1" x14ac:dyDescent="0.25">
      <c r="A4" s="5"/>
      <c r="B4" s="5"/>
      <c r="C4" s="5"/>
      <c r="D4" s="5"/>
      <c r="E4" s="5"/>
      <c r="F4" s="1"/>
      <c r="G4" s="1"/>
      <c r="H4" s="1"/>
    </row>
    <row r="5" spans="1:15" ht="16.5" thickBot="1" x14ac:dyDescent="0.3">
      <c r="A5" s="8"/>
      <c r="B5" s="9"/>
      <c r="C5" s="10">
        <v>2022</v>
      </c>
      <c r="D5" s="7"/>
      <c r="E5" s="10">
        <v>2021</v>
      </c>
    </row>
    <row r="6" spans="1:15" ht="15.75" x14ac:dyDescent="0.25">
      <c r="A6" s="9" t="s">
        <v>0</v>
      </c>
      <c r="B6" s="9"/>
      <c r="C6" s="11"/>
      <c r="D6" s="11"/>
      <c r="E6" s="11"/>
    </row>
    <row r="7" spans="1:15" ht="15.75" x14ac:dyDescent="0.25">
      <c r="A7" s="9" t="s">
        <v>1</v>
      </c>
      <c r="B7" s="9"/>
      <c r="C7" s="11"/>
      <c r="D7" s="11"/>
      <c r="E7" s="11"/>
    </row>
    <row r="8" spans="1:15" ht="15.75" x14ac:dyDescent="0.25">
      <c r="A8" s="11" t="s">
        <v>29</v>
      </c>
      <c r="B8" s="9"/>
      <c r="C8" s="43">
        <v>122731604.77</v>
      </c>
      <c r="D8" s="44"/>
      <c r="E8" s="43">
        <v>77821026.189999998</v>
      </c>
    </row>
    <row r="9" spans="1:15" ht="15.75" x14ac:dyDescent="0.25">
      <c r="A9" s="11" t="s">
        <v>30</v>
      </c>
      <c r="B9" s="9"/>
      <c r="C9" s="45">
        <v>19779.710000000003</v>
      </c>
      <c r="D9" s="44"/>
      <c r="E9" s="45">
        <v>14973.1</v>
      </c>
    </row>
    <row r="10" spans="1:15" ht="15.75" x14ac:dyDescent="0.25">
      <c r="A10" s="11" t="s">
        <v>31</v>
      </c>
      <c r="B10" s="9"/>
      <c r="C10" s="46">
        <v>672968.88</v>
      </c>
      <c r="D10" s="44"/>
      <c r="E10" s="46">
        <v>755048.95</v>
      </c>
    </row>
    <row r="11" spans="1:15" ht="15.75" x14ac:dyDescent="0.25">
      <c r="A11" s="11" t="s">
        <v>32</v>
      </c>
      <c r="B11" s="9"/>
      <c r="C11" s="47">
        <v>3757082.25</v>
      </c>
      <c r="D11" s="44"/>
      <c r="E11" s="47">
        <v>3300747.52</v>
      </c>
      <c r="I11" s="12"/>
      <c r="L11" s="2"/>
      <c r="O11" s="2"/>
    </row>
    <row r="12" spans="1:15" ht="15.75" x14ac:dyDescent="0.25">
      <c r="A12" s="9" t="s">
        <v>2</v>
      </c>
      <c r="B12" s="9"/>
      <c r="C12" s="48">
        <f>SUM(C8:C11)</f>
        <v>127181435.60999998</v>
      </c>
      <c r="D12" s="48"/>
      <c r="E12" s="48">
        <f t="shared" ref="E12" si="0">SUM(E8:E11)</f>
        <v>81891795.75999999</v>
      </c>
      <c r="I12" s="12"/>
      <c r="L12" s="2"/>
      <c r="O12" s="2"/>
    </row>
    <row r="13" spans="1:15" ht="15.75" x14ac:dyDescent="0.25">
      <c r="A13" s="9"/>
      <c r="B13" s="9"/>
      <c r="C13" s="44"/>
      <c r="D13" s="44"/>
      <c r="E13" s="44"/>
      <c r="I13" s="12"/>
      <c r="L13" s="2"/>
      <c r="O13" s="2"/>
    </row>
    <row r="14" spans="1:15" ht="15.75" x14ac:dyDescent="0.25">
      <c r="A14" s="9" t="s">
        <v>3</v>
      </c>
      <c r="B14" s="9"/>
      <c r="C14" s="49"/>
      <c r="D14" s="44"/>
      <c r="E14" s="44"/>
      <c r="I14" s="12"/>
      <c r="L14" s="2"/>
      <c r="O14" s="2"/>
    </row>
    <row r="15" spans="1:15" ht="15.75" x14ac:dyDescent="0.25">
      <c r="A15" s="11" t="s">
        <v>33</v>
      </c>
      <c r="B15" s="9"/>
      <c r="C15" s="43">
        <v>102805894.95999999</v>
      </c>
      <c r="D15" s="44"/>
      <c r="E15" s="43">
        <v>104954980.17</v>
      </c>
      <c r="I15" s="12"/>
      <c r="L15" s="2"/>
      <c r="O15" s="2"/>
    </row>
    <row r="16" spans="1:15" ht="15.75" x14ac:dyDescent="0.25">
      <c r="A16" s="11" t="s">
        <v>34</v>
      </c>
      <c r="B16" s="9"/>
      <c r="C16" s="45">
        <v>39233391.790000007</v>
      </c>
      <c r="D16" s="44"/>
      <c r="E16" s="45">
        <v>39301136.850000001</v>
      </c>
      <c r="I16" s="12"/>
      <c r="L16" s="2"/>
      <c r="O16" s="2"/>
    </row>
    <row r="17" spans="1:15" ht="15.75" x14ac:dyDescent="0.25">
      <c r="A17" s="11" t="s">
        <v>35</v>
      </c>
      <c r="B17" s="9"/>
      <c r="C17" s="50">
        <v>19349827.690000001</v>
      </c>
      <c r="D17" s="44"/>
      <c r="E17" s="50">
        <v>9407580.1899999995</v>
      </c>
      <c r="I17" s="12"/>
      <c r="L17" s="2"/>
      <c r="O17" s="2"/>
    </row>
    <row r="18" spans="1:15" ht="15.75" x14ac:dyDescent="0.25">
      <c r="A18" s="9" t="s">
        <v>4</v>
      </c>
      <c r="B18" s="9"/>
      <c r="C18" s="48">
        <f>SUM(C15:C17)</f>
        <v>161389114.44</v>
      </c>
      <c r="D18" s="44"/>
      <c r="E18" s="48">
        <f>SUM(E15:E17)</f>
        <v>153663697.21000001</v>
      </c>
      <c r="I18" s="12"/>
      <c r="L18" s="2"/>
      <c r="O18" s="2"/>
    </row>
    <row r="19" spans="1:15" ht="15.75" x14ac:dyDescent="0.25">
      <c r="A19" s="9"/>
      <c r="B19" s="9"/>
      <c r="C19" s="48"/>
      <c r="D19" s="44"/>
      <c r="E19" s="48"/>
      <c r="I19" s="12"/>
      <c r="L19" s="2"/>
      <c r="O19" s="2"/>
    </row>
    <row r="20" spans="1:15" ht="16.5" thickBot="1" x14ac:dyDescent="0.3">
      <c r="A20" s="9" t="s">
        <v>5</v>
      </c>
      <c r="B20" s="9"/>
      <c r="C20" s="51">
        <f>+C12+C18</f>
        <v>288570550.04999995</v>
      </c>
      <c r="D20" s="52"/>
      <c r="E20" s="51">
        <f>+E12+E18</f>
        <v>235555492.97</v>
      </c>
      <c r="H20" s="13"/>
      <c r="I20" s="12"/>
      <c r="L20" s="2"/>
      <c r="O20" s="2"/>
    </row>
    <row r="21" spans="1:15" ht="16.5" thickTop="1" x14ac:dyDescent="0.25">
      <c r="A21" s="9"/>
      <c r="B21" s="9"/>
      <c r="C21" s="53"/>
      <c r="D21" s="53"/>
      <c r="E21" s="53"/>
      <c r="I21" s="12"/>
      <c r="L21" s="2"/>
      <c r="O21" s="2"/>
    </row>
    <row r="22" spans="1:15" ht="15.75" x14ac:dyDescent="0.25">
      <c r="A22" s="9" t="s">
        <v>6</v>
      </c>
      <c r="B22" s="9"/>
      <c r="C22" s="54"/>
      <c r="D22" s="53"/>
      <c r="E22" s="53"/>
      <c r="I22" s="12"/>
      <c r="L22" s="2"/>
      <c r="O22" s="2"/>
    </row>
    <row r="23" spans="1:15" ht="15.75" x14ac:dyDescent="0.25">
      <c r="A23" s="9"/>
      <c r="B23" s="9"/>
      <c r="C23" s="54"/>
      <c r="D23" s="53"/>
      <c r="E23" s="53"/>
      <c r="I23" s="4"/>
      <c r="L23" s="2"/>
      <c r="O23" s="2"/>
    </row>
    <row r="24" spans="1:15" ht="15.75" x14ac:dyDescent="0.25">
      <c r="A24" s="14" t="s">
        <v>7</v>
      </c>
      <c r="B24" s="14"/>
      <c r="C24" s="53"/>
      <c r="D24" s="53"/>
      <c r="E24" s="53"/>
      <c r="I24" s="4"/>
      <c r="L24" s="2"/>
      <c r="O24" s="2"/>
    </row>
    <row r="25" spans="1:15" ht="15.75" x14ac:dyDescent="0.25">
      <c r="A25" s="11"/>
      <c r="B25" s="11"/>
      <c r="C25" s="49"/>
      <c r="D25" s="53"/>
      <c r="E25" s="53"/>
      <c r="I25" s="4"/>
      <c r="L25" s="2"/>
      <c r="O25" s="2"/>
    </row>
    <row r="26" spans="1:15" ht="15.75" x14ac:dyDescent="0.25">
      <c r="A26" s="11" t="s">
        <v>36</v>
      </c>
      <c r="B26" s="9"/>
      <c r="C26" s="55">
        <v>3690310.24</v>
      </c>
      <c r="D26" s="44"/>
      <c r="E26" s="43">
        <v>3421447.7</v>
      </c>
    </row>
    <row r="27" spans="1:15" ht="15.75" x14ac:dyDescent="0.25">
      <c r="A27" s="11" t="s">
        <v>37</v>
      </c>
      <c r="B27" s="9"/>
      <c r="C27" s="43">
        <v>1057086.9099999999</v>
      </c>
      <c r="D27" s="44"/>
      <c r="E27" s="43">
        <v>3562684.21</v>
      </c>
    </row>
    <row r="28" spans="1:15" ht="15.75" x14ac:dyDescent="0.25">
      <c r="A28" s="11" t="s">
        <v>38</v>
      </c>
      <c r="B28" s="9"/>
      <c r="C28" s="56">
        <v>43237382.119999997</v>
      </c>
      <c r="D28" s="44"/>
      <c r="E28" s="56">
        <v>46538994.890000001</v>
      </c>
    </row>
    <row r="29" spans="1:15" ht="15.75" x14ac:dyDescent="0.25">
      <c r="A29" s="9" t="s">
        <v>8</v>
      </c>
      <c r="B29" s="9"/>
      <c r="C29" s="48">
        <f>SUM(C26:C28)</f>
        <v>47984779.269999996</v>
      </c>
      <c r="D29" s="52"/>
      <c r="E29" s="48">
        <f>SUM(E26:E28)</f>
        <v>53523126.799999997</v>
      </c>
    </row>
    <row r="30" spans="1:15" ht="15.75" x14ac:dyDescent="0.25">
      <c r="A30" s="9"/>
      <c r="B30" s="9"/>
      <c r="C30" s="48"/>
      <c r="D30" s="52"/>
      <c r="E30" s="48"/>
    </row>
    <row r="31" spans="1:15" ht="15.75" x14ac:dyDescent="0.25">
      <c r="A31" s="14" t="s">
        <v>9</v>
      </c>
      <c r="B31" s="9"/>
      <c r="C31" s="48"/>
      <c r="D31" s="52"/>
      <c r="E31" s="48"/>
    </row>
    <row r="32" spans="1:15" ht="15.75" x14ac:dyDescent="0.25">
      <c r="A32" s="11" t="s">
        <v>10</v>
      </c>
      <c r="B32" s="9"/>
      <c r="C32" s="57">
        <v>0</v>
      </c>
      <c r="D32" s="52"/>
      <c r="E32" s="57">
        <v>0</v>
      </c>
    </row>
    <row r="33" spans="1:15" ht="15.75" x14ac:dyDescent="0.25">
      <c r="A33" s="9" t="s">
        <v>11</v>
      </c>
      <c r="B33" s="9"/>
      <c r="C33" s="48">
        <v>0</v>
      </c>
      <c r="D33" s="52"/>
      <c r="E33" s="48">
        <v>0</v>
      </c>
    </row>
    <row r="34" spans="1:15" ht="15.75" x14ac:dyDescent="0.25">
      <c r="A34" s="11"/>
      <c r="B34" s="11"/>
      <c r="C34" s="44"/>
      <c r="D34" s="44"/>
      <c r="E34" s="44"/>
    </row>
    <row r="35" spans="1:15" ht="15.75" x14ac:dyDescent="0.25">
      <c r="A35" s="9" t="s">
        <v>12</v>
      </c>
      <c r="B35" s="9"/>
      <c r="C35" s="46"/>
      <c r="D35" s="46"/>
      <c r="E35" s="46"/>
      <c r="K35" s="4"/>
      <c r="L35" s="2"/>
      <c r="O35" s="2"/>
    </row>
    <row r="36" spans="1:15" ht="15.75" x14ac:dyDescent="0.25">
      <c r="A36" s="11" t="s">
        <v>13</v>
      </c>
      <c r="B36" s="11"/>
      <c r="C36" s="43">
        <v>14107511</v>
      </c>
      <c r="D36" s="52"/>
      <c r="E36" s="66">
        <v>-3370032.8</v>
      </c>
      <c r="K36" s="4"/>
      <c r="L36" s="2"/>
      <c r="O36" s="2"/>
    </row>
    <row r="37" spans="1:15" ht="15.75" x14ac:dyDescent="0.25">
      <c r="A37" s="11" t="s">
        <v>14</v>
      </c>
      <c r="B37" s="11"/>
      <c r="C37" s="43">
        <v>9450837.6500000004</v>
      </c>
      <c r="D37" s="52"/>
      <c r="E37" s="43">
        <v>0</v>
      </c>
      <c r="I37" s="13"/>
      <c r="K37" s="4"/>
      <c r="L37" s="2"/>
      <c r="O37" s="2"/>
    </row>
    <row r="38" spans="1:15" ht="15.75" x14ac:dyDescent="0.25">
      <c r="A38" s="11" t="s">
        <v>15</v>
      </c>
      <c r="B38" s="11"/>
      <c r="C38" s="43">
        <v>175939913.22999999</v>
      </c>
      <c r="D38" s="58"/>
      <c r="E38" s="43">
        <v>192048855.97</v>
      </c>
      <c r="G38" s="16"/>
      <c r="H38" s="16"/>
      <c r="I38" s="16"/>
      <c r="K38" s="4"/>
      <c r="L38" s="2"/>
      <c r="O38" s="2"/>
    </row>
    <row r="39" spans="1:15" ht="15.75" x14ac:dyDescent="0.25">
      <c r="A39" s="11" t="s">
        <v>16</v>
      </c>
      <c r="B39" s="11"/>
      <c r="C39" s="59">
        <f>+'[1]ESTADO DE RESULTADOS'!$C$28</f>
        <v>41087508.899999984</v>
      </c>
      <c r="D39" s="58"/>
      <c r="E39" s="67">
        <v>-6646457</v>
      </c>
      <c r="G39" s="13"/>
      <c r="H39" s="13"/>
      <c r="I39" s="13"/>
      <c r="K39" s="4"/>
      <c r="L39" s="2"/>
      <c r="O39" s="2"/>
    </row>
    <row r="40" spans="1:15" ht="15.75" x14ac:dyDescent="0.25">
      <c r="A40" s="9" t="s">
        <v>17</v>
      </c>
      <c r="B40" s="9"/>
      <c r="C40" s="48">
        <f>SUM(C36:C39)</f>
        <v>240585770.77999997</v>
      </c>
      <c r="D40" s="52"/>
      <c r="E40" s="48">
        <f>SUM(E36:E39)</f>
        <v>182032366.16999999</v>
      </c>
      <c r="G40" s="16"/>
      <c r="H40" s="16"/>
      <c r="I40" s="16"/>
      <c r="K40" s="4"/>
      <c r="L40" s="2"/>
      <c r="O40" s="2"/>
    </row>
    <row r="41" spans="1:15" ht="15.75" x14ac:dyDescent="0.25">
      <c r="A41" s="9"/>
      <c r="B41" s="9"/>
      <c r="C41" s="48"/>
      <c r="D41" s="52"/>
      <c r="E41" s="48"/>
      <c r="K41" s="4"/>
      <c r="L41" s="2"/>
      <c r="O41" s="2"/>
    </row>
    <row r="42" spans="1:15" ht="16.5" thickBot="1" x14ac:dyDescent="0.3">
      <c r="A42" s="9" t="s">
        <v>18</v>
      </c>
      <c r="B42" s="9"/>
      <c r="C42" s="51">
        <f>+C29+C40</f>
        <v>288570550.04999995</v>
      </c>
      <c r="D42" s="52"/>
      <c r="E42" s="51">
        <f>+E29+E40</f>
        <v>235555492.96999997</v>
      </c>
      <c r="K42" s="4"/>
      <c r="L42" s="2"/>
      <c r="O42" s="2"/>
    </row>
    <row r="43" spans="1:15" ht="15.75" thickTop="1" x14ac:dyDescent="0.2">
      <c r="C43" s="12"/>
      <c r="D43" s="12"/>
      <c r="E43" s="12"/>
      <c r="K43" s="4"/>
      <c r="L43" s="2"/>
      <c r="O43" s="2"/>
    </row>
    <row r="44" spans="1:15" ht="15.75" x14ac:dyDescent="0.25">
      <c r="A44" s="27"/>
      <c r="B44" s="27"/>
      <c r="C44" s="28"/>
      <c r="D44" s="17"/>
      <c r="E44" s="17"/>
      <c r="K44" s="4"/>
      <c r="L44" s="2"/>
      <c r="O44" s="2"/>
    </row>
    <row r="45" spans="1:15" ht="15.75" x14ac:dyDescent="0.25">
      <c r="A45" s="27"/>
      <c r="B45" s="27"/>
      <c r="C45" s="28"/>
      <c r="D45" s="17"/>
      <c r="E45" s="17"/>
      <c r="K45" s="4"/>
      <c r="L45" s="2"/>
      <c r="O45" s="2"/>
    </row>
    <row r="46" spans="1:15" ht="15.75" x14ac:dyDescent="0.25">
      <c r="A46" s="8" t="s">
        <v>19</v>
      </c>
      <c r="B46" s="86" t="s">
        <v>19</v>
      </c>
      <c r="C46" s="86"/>
      <c r="D46" s="86" t="s">
        <v>19</v>
      </c>
      <c r="E46" s="86"/>
      <c r="F46" s="9"/>
      <c r="K46" s="4"/>
      <c r="L46" s="2"/>
      <c r="O46" s="2"/>
    </row>
    <row r="47" spans="1:15" ht="15.75" x14ac:dyDescent="0.25">
      <c r="A47" s="8"/>
      <c r="B47" s="8"/>
      <c r="C47" s="8"/>
      <c r="D47" s="8"/>
      <c r="E47" s="8"/>
      <c r="F47" s="9"/>
      <c r="K47" s="4"/>
      <c r="L47" s="2"/>
      <c r="O47" s="2"/>
    </row>
    <row r="48" spans="1:15" ht="15.75" x14ac:dyDescent="0.25">
      <c r="A48" s="8"/>
      <c r="B48" s="8"/>
      <c r="C48" s="7"/>
      <c r="D48" s="7"/>
      <c r="E48" s="7"/>
      <c r="K48" s="4"/>
      <c r="L48" s="2"/>
      <c r="O48" s="2"/>
    </row>
    <row r="49" spans="1:10" ht="15.75" x14ac:dyDescent="0.25">
      <c r="A49" s="18"/>
      <c r="B49" s="18"/>
      <c r="C49" s="11"/>
      <c r="D49" s="11"/>
      <c r="E49" s="11"/>
    </row>
    <row r="50" spans="1:10" ht="15.75" x14ac:dyDescent="0.25">
      <c r="A50" s="18"/>
      <c r="B50" s="18"/>
    </row>
    <row r="51" spans="1:10" ht="15.75" x14ac:dyDescent="0.25">
      <c r="A51" s="19" t="s">
        <v>20</v>
      </c>
      <c r="B51" s="87" t="s">
        <v>21</v>
      </c>
      <c r="C51" s="87"/>
      <c r="D51" s="9"/>
      <c r="E51" s="19" t="s">
        <v>22</v>
      </c>
    </row>
    <row r="52" spans="1:10" ht="15.75" x14ac:dyDescent="0.25">
      <c r="A52" s="19" t="s">
        <v>23</v>
      </c>
      <c r="B52" s="87" t="s">
        <v>24</v>
      </c>
      <c r="C52" s="87"/>
      <c r="E52" s="20" t="s">
        <v>25</v>
      </c>
      <c r="F52" s="9"/>
    </row>
    <row r="53" spans="1:10" ht="15.75" x14ac:dyDescent="0.25">
      <c r="A53" s="19"/>
      <c r="B53" s="19"/>
      <c r="C53" s="19"/>
      <c r="D53" s="19"/>
      <c r="E53" s="19"/>
      <c r="F53" s="9"/>
    </row>
    <row r="54" spans="1:10" ht="15.75" thickBot="1" x14ac:dyDescent="0.25">
      <c r="A54" s="21"/>
      <c r="B54" s="21"/>
      <c r="C54" s="21"/>
      <c r="D54" s="21"/>
      <c r="E54" s="21"/>
      <c r="J54" s="22"/>
    </row>
    <row r="55" spans="1:10" ht="16.5" thickTop="1" x14ac:dyDescent="0.25">
      <c r="A55" s="23" t="s">
        <v>26</v>
      </c>
      <c r="B55" s="24"/>
      <c r="C55" s="24"/>
      <c r="D55" s="84" t="s">
        <v>27</v>
      </c>
      <c r="E55" s="84"/>
      <c r="F55" s="25"/>
      <c r="I55" s="26"/>
      <c r="J55" s="22"/>
    </row>
    <row r="56" spans="1:10" ht="15.75" x14ac:dyDescent="0.25">
      <c r="A56" s="23" t="s">
        <v>28</v>
      </c>
      <c r="B56" s="24"/>
      <c r="C56" s="24"/>
      <c r="D56" s="24"/>
      <c r="E56" s="24"/>
      <c r="F56" s="24"/>
      <c r="G56" s="26"/>
      <c r="J56" s="22"/>
    </row>
    <row r="59" spans="1:10" x14ac:dyDescent="0.2">
      <c r="C59" s="12"/>
      <c r="D59" s="12"/>
      <c r="E59" s="12"/>
    </row>
    <row r="60" spans="1:10" x14ac:dyDescent="0.2">
      <c r="C60" s="12"/>
      <c r="D60" s="12"/>
      <c r="E60" s="12"/>
    </row>
    <row r="61" spans="1:10" x14ac:dyDescent="0.2">
      <c r="C61" s="12"/>
      <c r="D61" s="12"/>
      <c r="E61" s="12"/>
    </row>
    <row r="62" spans="1:10" x14ac:dyDescent="0.2">
      <c r="C62" s="12"/>
      <c r="D62" s="12"/>
      <c r="E62" s="12"/>
    </row>
    <row r="63" spans="1:10" x14ac:dyDescent="0.2">
      <c r="C63" s="12"/>
      <c r="D63" s="12"/>
      <c r="E63" s="12"/>
    </row>
    <row r="64" spans="1:10" ht="15.75" customHeight="1" x14ac:dyDescent="0.2">
      <c r="C64" s="12"/>
      <c r="D64" s="12"/>
      <c r="E64" s="12"/>
    </row>
    <row r="65" spans="3:5" ht="15.75" customHeight="1" x14ac:dyDescent="0.2">
      <c r="C65" s="12"/>
      <c r="D65" s="12"/>
      <c r="E65" s="12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46" right="0.43" top="0.54" bottom="0.3" header="0.19" footer="0"/>
  <pageSetup scale="76" orientation="portrait" r:id="rId1"/>
  <headerFooter alignWithMargins="0"/>
  <rowBreaks count="3" manualBreakCount="3">
    <brk id="58" max="5" man="1"/>
    <brk id="115" max="16383" man="1"/>
    <brk id="1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topLeftCell="A146" zoomScaleNormal="100" workbookViewId="0">
      <selection activeCell="G151" sqref="G151"/>
    </sheetView>
  </sheetViews>
  <sheetFormatPr baseColWidth="10" defaultRowHeight="15.75" x14ac:dyDescent="0.25"/>
  <cols>
    <col min="1" max="1" width="57" style="11" customWidth="1"/>
    <col min="2" max="2" width="29.7109375" style="15" bestFit="1" customWidth="1"/>
    <col min="3" max="3" width="12" style="11" customWidth="1"/>
    <col min="4" max="4" width="23.28515625" style="15" customWidth="1"/>
    <col min="5" max="5" width="18.85546875" style="11" customWidth="1"/>
    <col min="6" max="7" width="11.42578125" style="11"/>
    <col min="8" max="9" width="11.5703125" style="11" bestFit="1" customWidth="1"/>
    <col min="10" max="10" width="11.42578125" style="11"/>
    <col min="11" max="11" width="11.5703125" style="11" bestFit="1" customWidth="1"/>
    <col min="12" max="16384" width="11.42578125" style="11"/>
  </cols>
  <sheetData>
    <row r="1" spans="1:16" s="2" customFormat="1" ht="66" customHeight="1" thickBot="1" x14ac:dyDescent="0.3">
      <c r="A1" s="88" t="s">
        <v>120</v>
      </c>
      <c r="B1" s="89"/>
      <c r="C1" s="89"/>
      <c r="D1" s="90"/>
      <c r="E1" s="31"/>
      <c r="F1" s="31"/>
      <c r="G1" s="1"/>
      <c r="H1" s="1"/>
      <c r="I1" s="1"/>
      <c r="M1" s="3"/>
      <c r="P1" s="4"/>
    </row>
    <row r="2" spans="1:16" x14ac:dyDescent="0.25">
      <c r="A2" s="32"/>
      <c r="B2" s="34"/>
      <c r="C2" s="32"/>
      <c r="D2" s="34"/>
    </row>
    <row r="3" spans="1:16" x14ac:dyDescent="0.25">
      <c r="A3" s="64" t="s">
        <v>39</v>
      </c>
      <c r="B3" s="34"/>
      <c r="C3" s="32"/>
      <c r="D3" s="34"/>
    </row>
    <row r="4" spans="1:16" x14ac:dyDescent="0.25">
      <c r="A4" s="64" t="s">
        <v>0</v>
      </c>
      <c r="B4" s="34"/>
      <c r="C4" s="32"/>
      <c r="D4" s="34"/>
    </row>
    <row r="5" spans="1:16" x14ac:dyDescent="0.25">
      <c r="A5" s="32"/>
      <c r="B5" s="34"/>
      <c r="C5" s="32"/>
      <c r="D5" s="34"/>
    </row>
    <row r="6" spans="1:16" x14ac:dyDescent="0.25">
      <c r="A6" s="93" t="s">
        <v>40</v>
      </c>
      <c r="B6" s="93"/>
      <c r="C6" s="93"/>
      <c r="D6" s="93"/>
    </row>
    <row r="7" spans="1:16" ht="31.5" customHeight="1" x14ac:dyDescent="0.25">
      <c r="A7" s="91" t="s">
        <v>121</v>
      </c>
      <c r="B7" s="91"/>
      <c r="C7" s="91"/>
      <c r="D7" s="91"/>
    </row>
    <row r="8" spans="1:16" x14ac:dyDescent="0.25">
      <c r="A8" s="64" t="s">
        <v>41</v>
      </c>
      <c r="B8" s="69">
        <v>2022</v>
      </c>
      <c r="C8" s="33"/>
      <c r="D8" s="69">
        <v>2021</v>
      </c>
    </row>
    <row r="9" spans="1:16" x14ac:dyDescent="0.25">
      <c r="A9" s="32" t="s">
        <v>42</v>
      </c>
      <c r="B9" s="34">
        <v>50000</v>
      </c>
      <c r="C9" s="34"/>
      <c r="D9" s="34">
        <v>50000</v>
      </c>
    </row>
    <row r="10" spans="1:16" x14ac:dyDescent="0.25">
      <c r="A10" s="32" t="s">
        <v>43</v>
      </c>
      <c r="B10" s="34">
        <v>17316281.27</v>
      </c>
      <c r="C10" s="34"/>
      <c r="D10" s="34">
        <v>8555074.5800000001</v>
      </c>
    </row>
    <row r="11" spans="1:16" x14ac:dyDescent="0.25">
      <c r="A11" s="32" t="s">
        <v>44</v>
      </c>
      <c r="B11" s="34">
        <v>685029.77</v>
      </c>
      <c r="C11" s="34"/>
      <c r="D11" s="34">
        <v>1042184.94</v>
      </c>
    </row>
    <row r="12" spans="1:16" x14ac:dyDescent="0.25">
      <c r="A12" s="32" t="s">
        <v>45</v>
      </c>
      <c r="B12" s="34">
        <v>23525</v>
      </c>
      <c r="C12" s="34"/>
      <c r="D12" s="34">
        <v>165281.53</v>
      </c>
    </row>
    <row r="13" spans="1:16" x14ac:dyDescent="0.25">
      <c r="A13" s="32" t="s">
        <v>46</v>
      </c>
      <c r="B13" s="35">
        <v>956211</v>
      </c>
      <c r="C13" s="34"/>
      <c r="D13" s="35">
        <v>865391</v>
      </c>
    </row>
    <row r="14" spans="1:16" x14ac:dyDescent="0.25">
      <c r="A14" s="32" t="s">
        <v>47</v>
      </c>
      <c r="B14" s="36">
        <f>SUM(B9:B13)</f>
        <v>19031047.039999999</v>
      </c>
      <c r="C14" s="36"/>
      <c r="D14" s="36">
        <f>SUM(D9:D13)</f>
        <v>10677932.049999999</v>
      </c>
    </row>
    <row r="15" spans="1:16" x14ac:dyDescent="0.25">
      <c r="A15" s="32"/>
      <c r="B15" s="34"/>
      <c r="C15" s="32"/>
      <c r="D15" s="34"/>
    </row>
    <row r="16" spans="1:16" x14ac:dyDescent="0.25">
      <c r="A16" s="32"/>
      <c r="B16" s="34"/>
      <c r="C16" s="32"/>
      <c r="D16" s="34"/>
    </row>
    <row r="17" spans="1:6" x14ac:dyDescent="0.25">
      <c r="A17" s="64" t="s">
        <v>48</v>
      </c>
      <c r="B17" s="34"/>
      <c r="C17" s="32"/>
      <c r="D17" s="34"/>
    </row>
    <row r="18" spans="1:6" ht="38.25" customHeight="1" x14ac:dyDescent="0.25">
      <c r="A18" s="91" t="s">
        <v>122</v>
      </c>
      <c r="B18" s="91"/>
      <c r="C18" s="91"/>
      <c r="D18" s="91"/>
      <c r="E18" s="29"/>
      <c r="F18" s="29"/>
    </row>
    <row r="19" spans="1:6" x14ac:dyDescent="0.25">
      <c r="A19" s="32"/>
      <c r="B19" s="34"/>
      <c r="C19" s="32"/>
      <c r="D19" s="34"/>
    </row>
    <row r="20" spans="1:6" x14ac:dyDescent="0.25">
      <c r="A20" s="64" t="s">
        <v>41</v>
      </c>
      <c r="B20" s="70">
        <v>2022</v>
      </c>
      <c r="C20" s="37"/>
      <c r="D20" s="70">
        <v>2021</v>
      </c>
    </row>
    <row r="21" spans="1:6" x14ac:dyDescent="0.25">
      <c r="A21" s="32" t="s">
        <v>49</v>
      </c>
      <c r="B21" s="71" t="s">
        <v>135</v>
      </c>
      <c r="C21" s="38"/>
      <c r="D21" s="71" t="s">
        <v>139</v>
      </c>
      <c r="F21" s="30"/>
    </row>
    <row r="22" spans="1:6" x14ac:dyDescent="0.25">
      <c r="A22" s="32"/>
      <c r="B22" s="72" t="s">
        <v>136</v>
      </c>
      <c r="C22" s="39"/>
      <c r="D22" s="72" t="s">
        <v>137</v>
      </c>
      <c r="F22" s="30"/>
    </row>
    <row r="23" spans="1:6" x14ac:dyDescent="0.25">
      <c r="A23" s="32"/>
      <c r="B23" s="73"/>
      <c r="C23" s="38"/>
      <c r="D23" s="73"/>
      <c r="E23" s="30"/>
      <c r="F23" s="30"/>
    </row>
    <row r="24" spans="1:6" ht="31.5" customHeight="1" x14ac:dyDescent="0.25">
      <c r="A24" s="91" t="s">
        <v>138</v>
      </c>
      <c r="B24" s="91"/>
      <c r="C24" s="91"/>
      <c r="D24" s="91"/>
    </row>
    <row r="25" spans="1:6" x14ac:dyDescent="0.25">
      <c r="A25" s="32"/>
      <c r="B25" s="34"/>
      <c r="C25" s="32"/>
      <c r="D25" s="34"/>
    </row>
    <row r="26" spans="1:6" x14ac:dyDescent="0.25">
      <c r="A26" s="64" t="s">
        <v>50</v>
      </c>
      <c r="B26" s="34"/>
      <c r="C26" s="32"/>
      <c r="D26" s="34"/>
    </row>
    <row r="27" spans="1:6" x14ac:dyDescent="0.25">
      <c r="A27" s="92" t="s">
        <v>132</v>
      </c>
      <c r="B27" s="92"/>
      <c r="C27" s="92"/>
      <c r="D27" s="92"/>
    </row>
    <row r="28" spans="1:6" x14ac:dyDescent="0.25">
      <c r="A28" s="32"/>
      <c r="B28" s="34"/>
      <c r="C28" s="32"/>
      <c r="D28" s="34"/>
    </row>
    <row r="29" spans="1:6" x14ac:dyDescent="0.25">
      <c r="A29" s="64" t="s">
        <v>41</v>
      </c>
      <c r="B29" s="69">
        <v>2022</v>
      </c>
      <c r="C29" s="40"/>
      <c r="D29" s="69">
        <v>2021</v>
      </c>
    </row>
    <row r="30" spans="1:6" x14ac:dyDescent="0.25">
      <c r="A30" s="32" t="s">
        <v>51</v>
      </c>
      <c r="B30" s="74">
        <v>102483486.70999999</v>
      </c>
      <c r="C30" s="41"/>
      <c r="D30" s="74">
        <v>66748110.759999998</v>
      </c>
    </row>
    <row r="31" spans="1:6" x14ac:dyDescent="0.25">
      <c r="A31" s="32" t="s">
        <v>52</v>
      </c>
      <c r="B31" s="75">
        <f>+B30</f>
        <v>102483486.70999999</v>
      </c>
      <c r="C31" s="41"/>
      <c r="D31" s="75">
        <f>+D30</f>
        <v>66748110.759999998</v>
      </c>
    </row>
    <row r="32" spans="1:6" x14ac:dyDescent="0.25">
      <c r="A32" s="32"/>
      <c r="B32" s="34"/>
      <c r="C32" s="32"/>
      <c r="D32" s="34"/>
    </row>
    <row r="33" spans="1:5" x14ac:dyDescent="0.25">
      <c r="A33" s="32"/>
      <c r="B33" s="34"/>
      <c r="C33" s="32"/>
      <c r="D33" s="34"/>
    </row>
    <row r="34" spans="1:5" x14ac:dyDescent="0.25">
      <c r="A34" s="93" t="s">
        <v>53</v>
      </c>
      <c r="B34" s="93"/>
      <c r="C34" s="93"/>
      <c r="D34" s="93"/>
    </row>
    <row r="35" spans="1:5" ht="47.25" customHeight="1" x14ac:dyDescent="0.25">
      <c r="A35" s="91" t="s">
        <v>123</v>
      </c>
      <c r="B35" s="91"/>
      <c r="C35" s="91"/>
      <c r="D35" s="91"/>
    </row>
    <row r="36" spans="1:5" x14ac:dyDescent="0.25">
      <c r="A36" s="32"/>
      <c r="B36" s="34"/>
      <c r="C36" s="32"/>
      <c r="D36" s="34"/>
    </row>
    <row r="37" spans="1:5" x14ac:dyDescent="0.25">
      <c r="A37" s="93" t="s">
        <v>54</v>
      </c>
      <c r="B37" s="93"/>
      <c r="C37" s="93"/>
      <c r="D37" s="93"/>
    </row>
    <row r="38" spans="1:5" x14ac:dyDescent="0.25">
      <c r="A38" s="32"/>
      <c r="B38" s="34"/>
      <c r="C38" s="32"/>
      <c r="D38" s="34"/>
    </row>
    <row r="39" spans="1:5" ht="31.5" customHeight="1" x14ac:dyDescent="0.25">
      <c r="A39" s="91" t="s">
        <v>124</v>
      </c>
      <c r="B39" s="91"/>
      <c r="C39" s="91"/>
      <c r="D39" s="91"/>
    </row>
    <row r="40" spans="1:5" ht="19.5" customHeight="1" x14ac:dyDescent="0.25">
      <c r="A40" s="61"/>
      <c r="B40" s="76"/>
      <c r="C40" s="61"/>
      <c r="D40" s="76"/>
    </row>
    <row r="41" spans="1:5" x14ac:dyDescent="0.25">
      <c r="A41" s="64" t="s">
        <v>41</v>
      </c>
      <c r="B41" s="69">
        <v>2022</v>
      </c>
      <c r="C41" s="33"/>
      <c r="D41" s="69">
        <v>2021</v>
      </c>
    </row>
    <row r="42" spans="1:5" x14ac:dyDescent="0.25">
      <c r="A42" s="32" t="s">
        <v>140</v>
      </c>
      <c r="B42" s="74">
        <v>17392.650000000001</v>
      </c>
      <c r="C42" s="41"/>
      <c r="D42" s="74">
        <v>0</v>
      </c>
    </row>
    <row r="43" spans="1:5" x14ac:dyDescent="0.25">
      <c r="A43" s="32" t="s">
        <v>56</v>
      </c>
      <c r="B43" s="72">
        <f>SUM(B42:B42)</f>
        <v>17392.650000000001</v>
      </c>
      <c r="C43" s="41"/>
      <c r="D43" s="75">
        <f>SUM(D42:D42)</f>
        <v>0</v>
      </c>
      <c r="E43" s="15"/>
    </row>
    <row r="44" spans="1:5" x14ac:dyDescent="0.25">
      <c r="A44" s="32"/>
      <c r="B44" s="34"/>
      <c r="C44" s="32"/>
      <c r="D44" s="34"/>
    </row>
    <row r="45" spans="1:5" x14ac:dyDescent="0.25">
      <c r="A45" s="64" t="s">
        <v>57</v>
      </c>
      <c r="B45" s="34"/>
      <c r="C45" s="32"/>
      <c r="D45" s="34"/>
    </row>
    <row r="46" spans="1:5" ht="30.75" customHeight="1" x14ac:dyDescent="0.25">
      <c r="A46" s="91" t="s">
        <v>143</v>
      </c>
      <c r="B46" s="92"/>
      <c r="C46" s="92"/>
      <c r="D46" s="92"/>
    </row>
    <row r="47" spans="1:5" x14ac:dyDescent="0.25">
      <c r="A47" s="61"/>
      <c r="B47" s="77"/>
      <c r="C47" s="62"/>
      <c r="D47" s="77"/>
    </row>
    <row r="48" spans="1:5" x14ac:dyDescent="0.25">
      <c r="A48" s="64" t="s">
        <v>41</v>
      </c>
      <c r="B48" s="69">
        <v>2022</v>
      </c>
      <c r="C48" s="33"/>
      <c r="D48" s="70">
        <v>2021</v>
      </c>
    </row>
    <row r="49" spans="1:9" x14ac:dyDescent="0.25">
      <c r="A49" s="32" t="s">
        <v>141</v>
      </c>
      <c r="B49" s="78">
        <v>675.06</v>
      </c>
      <c r="C49" s="40"/>
      <c r="D49" s="80">
        <v>0</v>
      </c>
    </row>
    <row r="50" spans="1:9" x14ac:dyDescent="0.25">
      <c r="A50" s="32" t="s">
        <v>142</v>
      </c>
      <c r="B50" s="78">
        <v>1712</v>
      </c>
      <c r="C50" s="40"/>
      <c r="D50" s="80">
        <v>0</v>
      </c>
    </row>
    <row r="51" spans="1:9" x14ac:dyDescent="0.25">
      <c r="A51" s="32" t="s">
        <v>117</v>
      </c>
      <c r="B51" s="78">
        <v>0</v>
      </c>
      <c r="C51" s="40"/>
      <c r="D51" s="80">
        <v>2992.84</v>
      </c>
    </row>
    <row r="52" spans="1:9" x14ac:dyDescent="0.25">
      <c r="A52" s="32" t="s">
        <v>58</v>
      </c>
      <c r="B52" s="35">
        <v>0</v>
      </c>
      <c r="C52" s="32"/>
      <c r="D52" s="81">
        <v>11980.26</v>
      </c>
    </row>
    <row r="53" spans="1:9" x14ac:dyDescent="0.25">
      <c r="A53" s="32" t="s">
        <v>59</v>
      </c>
      <c r="B53" s="36">
        <f>SUM(B49:B52)</f>
        <v>2387.06</v>
      </c>
      <c r="C53" s="32"/>
      <c r="D53" s="82">
        <f>SUM(D51:D52)</f>
        <v>14973.1</v>
      </c>
    </row>
    <row r="54" spans="1:9" x14ac:dyDescent="0.25">
      <c r="A54" s="32"/>
      <c r="B54" s="36"/>
      <c r="C54" s="32"/>
      <c r="D54" s="82"/>
    </row>
    <row r="55" spans="1:9" x14ac:dyDescent="0.25">
      <c r="A55" s="32"/>
      <c r="B55" s="36"/>
      <c r="C55" s="60"/>
      <c r="D55" s="65"/>
      <c r="E55"/>
      <c r="F55"/>
      <c r="G55"/>
      <c r="H55"/>
      <c r="I55"/>
    </row>
    <row r="56" spans="1:9" x14ac:dyDescent="0.25">
      <c r="A56" s="93" t="s">
        <v>60</v>
      </c>
      <c r="B56" s="93"/>
      <c r="C56" s="93"/>
      <c r="D56" s="93"/>
    </row>
    <row r="57" spans="1:9" x14ac:dyDescent="0.25">
      <c r="A57" s="92" t="s">
        <v>125</v>
      </c>
      <c r="B57" s="92"/>
      <c r="C57" s="92"/>
      <c r="D57" s="92"/>
    </row>
    <row r="58" spans="1:9" x14ac:dyDescent="0.25">
      <c r="A58" s="32"/>
      <c r="B58" s="34"/>
      <c r="C58" s="32"/>
      <c r="D58" s="34"/>
    </row>
    <row r="59" spans="1:9" x14ac:dyDescent="0.25">
      <c r="A59" s="32" t="s">
        <v>41</v>
      </c>
      <c r="B59" s="69">
        <v>2022</v>
      </c>
      <c r="C59" s="33"/>
      <c r="D59" s="69">
        <v>2021</v>
      </c>
      <c r="I59" s="11" t="s">
        <v>55</v>
      </c>
    </row>
    <row r="60" spans="1:9" x14ac:dyDescent="0.25">
      <c r="A60" s="32" t="s">
        <v>61</v>
      </c>
      <c r="B60" s="73">
        <v>355605.13</v>
      </c>
      <c r="C60" s="41"/>
      <c r="D60" s="73">
        <v>349840.02</v>
      </c>
    </row>
    <row r="61" spans="1:9" x14ac:dyDescent="0.25">
      <c r="A61" s="32" t="s">
        <v>62</v>
      </c>
      <c r="B61" s="74">
        <v>317363.75</v>
      </c>
      <c r="C61" s="41"/>
      <c r="D61" s="74">
        <v>405208.93</v>
      </c>
    </row>
    <row r="62" spans="1:9" x14ac:dyDescent="0.25">
      <c r="A62" s="32" t="s">
        <v>63</v>
      </c>
      <c r="B62" s="75">
        <f>SUM(B60:B61)</f>
        <v>672968.88</v>
      </c>
      <c r="C62" s="42"/>
      <c r="D62" s="75">
        <f>SUM(D60:D61)</f>
        <v>755048.95</v>
      </c>
    </row>
    <row r="63" spans="1:9" x14ac:dyDescent="0.25">
      <c r="A63" s="32" t="s">
        <v>64</v>
      </c>
      <c r="B63" s="34"/>
      <c r="C63" s="32"/>
      <c r="D63" s="34"/>
    </row>
    <row r="64" spans="1:9" x14ac:dyDescent="0.25">
      <c r="A64" s="93" t="s">
        <v>65</v>
      </c>
      <c r="B64" s="93"/>
      <c r="C64" s="93"/>
      <c r="D64" s="93"/>
    </row>
    <row r="65" spans="1:4" x14ac:dyDescent="0.25">
      <c r="A65" s="92" t="s">
        <v>126</v>
      </c>
      <c r="B65" s="92"/>
      <c r="C65" s="92"/>
      <c r="D65" s="92"/>
    </row>
    <row r="66" spans="1:4" x14ac:dyDescent="0.25">
      <c r="A66" s="64" t="s">
        <v>41</v>
      </c>
      <c r="B66" s="69">
        <v>2022</v>
      </c>
      <c r="C66" s="33"/>
      <c r="D66" s="69">
        <v>2021</v>
      </c>
    </row>
    <row r="67" spans="1:4" x14ac:dyDescent="0.25">
      <c r="A67" s="32" t="s">
        <v>66</v>
      </c>
      <c r="B67" s="34">
        <v>3379938</v>
      </c>
      <c r="C67" s="34"/>
      <c r="D67" s="34">
        <v>3007353.78</v>
      </c>
    </row>
    <row r="68" spans="1:4" x14ac:dyDescent="0.25">
      <c r="A68" s="32" t="s">
        <v>67</v>
      </c>
      <c r="B68" s="35">
        <v>377144.25</v>
      </c>
      <c r="C68" s="34"/>
      <c r="D68" s="35">
        <v>293393.74</v>
      </c>
    </row>
    <row r="69" spans="1:4" x14ac:dyDescent="0.25">
      <c r="A69" s="32" t="s">
        <v>68</v>
      </c>
      <c r="B69" s="36">
        <f>SUM(B67:B68)</f>
        <v>3757082.25</v>
      </c>
      <c r="C69" s="36"/>
      <c r="D69" s="36">
        <f>SUM(D67:D68)</f>
        <v>3300747.5199999996</v>
      </c>
    </row>
    <row r="70" spans="1:4" x14ac:dyDescent="0.25">
      <c r="A70" s="32"/>
      <c r="B70" s="34"/>
      <c r="C70" s="32"/>
      <c r="D70" s="34"/>
    </row>
    <row r="71" spans="1:4" x14ac:dyDescent="0.25">
      <c r="A71" s="93" t="s">
        <v>69</v>
      </c>
      <c r="B71" s="93"/>
      <c r="C71" s="93"/>
      <c r="D71" s="93"/>
    </row>
    <row r="72" spans="1:4" x14ac:dyDescent="0.25">
      <c r="A72" s="32" t="s">
        <v>127</v>
      </c>
      <c r="B72" s="34"/>
      <c r="C72" s="32"/>
      <c r="D72" s="34"/>
    </row>
    <row r="73" spans="1:4" x14ac:dyDescent="0.25">
      <c r="A73" s="32"/>
      <c r="B73" s="34"/>
      <c r="C73" s="32"/>
      <c r="D73" s="34"/>
    </row>
    <row r="74" spans="1:4" x14ac:dyDescent="0.25">
      <c r="A74" s="64" t="s">
        <v>41</v>
      </c>
      <c r="B74" s="69">
        <v>2022</v>
      </c>
      <c r="C74" s="33"/>
      <c r="D74" s="69">
        <v>2021</v>
      </c>
    </row>
    <row r="75" spans="1:4" x14ac:dyDescent="0.25">
      <c r="A75" s="32" t="s">
        <v>70</v>
      </c>
      <c r="B75" s="34">
        <v>35297293.880000003</v>
      </c>
      <c r="C75" s="34"/>
      <c r="D75" s="34">
        <v>35297293.880000003</v>
      </c>
    </row>
    <row r="76" spans="1:4" x14ac:dyDescent="0.25">
      <c r="A76" s="32" t="s">
        <v>71</v>
      </c>
      <c r="B76" s="34">
        <v>87017827.489999995</v>
      </c>
      <c r="C76" s="34"/>
      <c r="D76" s="34">
        <v>87017827.489999995</v>
      </c>
    </row>
    <row r="77" spans="1:4" x14ac:dyDescent="0.25">
      <c r="A77" s="32" t="s">
        <v>72</v>
      </c>
      <c r="B77" s="34">
        <v>20461275.84</v>
      </c>
      <c r="C77" s="34"/>
      <c r="D77" s="34">
        <v>20246433.609999999</v>
      </c>
    </row>
    <row r="78" spans="1:4" x14ac:dyDescent="0.25">
      <c r="A78" s="32" t="s">
        <v>73</v>
      </c>
      <c r="B78" s="34">
        <v>7764883.5</v>
      </c>
      <c r="C78" s="34"/>
      <c r="D78" s="34">
        <v>7764883.46</v>
      </c>
    </row>
    <row r="79" spans="1:4" x14ac:dyDescent="0.25">
      <c r="A79" s="32" t="s">
        <v>74</v>
      </c>
      <c r="B79" s="34">
        <v>12741241.890000001</v>
      </c>
      <c r="C79" s="34"/>
      <c r="D79" s="34">
        <v>12741241.880000001</v>
      </c>
    </row>
    <row r="80" spans="1:4" x14ac:dyDescent="0.25">
      <c r="A80" s="32" t="s">
        <v>75</v>
      </c>
      <c r="B80" s="34">
        <v>388571.36</v>
      </c>
      <c r="C80" s="34"/>
      <c r="D80" s="34">
        <v>388571.36</v>
      </c>
    </row>
    <row r="81" spans="1:10" x14ac:dyDescent="0.25">
      <c r="A81" s="32" t="s">
        <v>76</v>
      </c>
      <c r="B81" s="34">
        <v>4182679.03</v>
      </c>
      <c r="C81" s="34"/>
      <c r="D81" s="34">
        <v>4182679.01</v>
      </c>
    </row>
    <row r="82" spans="1:10" x14ac:dyDescent="0.25">
      <c r="A82" s="32" t="s">
        <v>77</v>
      </c>
      <c r="B82" s="34">
        <v>5417358.46</v>
      </c>
      <c r="C82" s="34"/>
      <c r="D82" s="34">
        <v>3832335.48</v>
      </c>
    </row>
    <row r="83" spans="1:10" x14ac:dyDescent="0.25">
      <c r="A83" s="32" t="s">
        <v>78</v>
      </c>
      <c r="B83" s="34">
        <v>203726.58</v>
      </c>
      <c r="C83" s="34"/>
      <c r="D83" s="34">
        <v>203726.58</v>
      </c>
    </row>
    <row r="84" spans="1:10" x14ac:dyDescent="0.25">
      <c r="A84" s="32" t="s">
        <v>79</v>
      </c>
      <c r="B84" s="34">
        <v>613603.94999999995</v>
      </c>
      <c r="C84" s="34"/>
      <c r="D84" s="34">
        <v>613603.94999999995</v>
      </c>
    </row>
    <row r="85" spans="1:10" x14ac:dyDescent="0.25">
      <c r="A85" s="32" t="s">
        <v>80</v>
      </c>
      <c r="B85" s="34">
        <v>81089.600000000006</v>
      </c>
      <c r="C85" s="34"/>
      <c r="D85" s="34">
        <v>81089.600000000006</v>
      </c>
    </row>
    <row r="86" spans="1:10" x14ac:dyDescent="0.25">
      <c r="A86" s="32" t="s">
        <v>81</v>
      </c>
      <c r="B86" s="35">
        <v>2618721.61</v>
      </c>
      <c r="C86" s="34"/>
      <c r="D86" s="35">
        <v>2618721.61</v>
      </c>
    </row>
    <row r="87" spans="1:10" x14ac:dyDescent="0.25">
      <c r="A87" s="32" t="s">
        <v>82</v>
      </c>
      <c r="B87" s="36">
        <f>SUM(B75:B86)</f>
        <v>176788273.19000006</v>
      </c>
      <c r="C87" s="36"/>
      <c r="D87" s="36">
        <f>SUM(D75:D86)</f>
        <v>174988407.91000003</v>
      </c>
    </row>
    <row r="88" spans="1:10" x14ac:dyDescent="0.25">
      <c r="A88" s="32" t="s">
        <v>83</v>
      </c>
      <c r="B88" s="83">
        <v>-73982378.230000004</v>
      </c>
      <c r="C88" s="34"/>
      <c r="D88" s="83">
        <v>-70033427.739999995</v>
      </c>
    </row>
    <row r="89" spans="1:10" x14ac:dyDescent="0.25">
      <c r="A89" s="32" t="s">
        <v>84</v>
      </c>
      <c r="B89" s="36">
        <f>SUM(B87:B88)</f>
        <v>102805894.96000005</v>
      </c>
      <c r="C89" s="36"/>
      <c r="D89" s="36">
        <f>SUM(D87:D88)</f>
        <v>104954980.17000003</v>
      </c>
    </row>
    <row r="90" spans="1:10" x14ac:dyDescent="0.25">
      <c r="A90" s="32"/>
      <c r="B90" s="34"/>
      <c r="C90" s="32"/>
      <c r="D90" s="34"/>
    </row>
    <row r="91" spans="1:10" x14ac:dyDescent="0.25">
      <c r="A91" s="93" t="s">
        <v>85</v>
      </c>
      <c r="B91" s="93"/>
      <c r="C91" s="93"/>
      <c r="D91" s="93"/>
    </row>
    <row r="92" spans="1:10" x14ac:dyDescent="0.25">
      <c r="A92" s="63"/>
      <c r="B92" s="79"/>
      <c r="C92" s="63"/>
      <c r="D92" s="79"/>
    </row>
    <row r="93" spans="1:10" x14ac:dyDescent="0.25">
      <c r="A93" s="92" t="s">
        <v>133</v>
      </c>
      <c r="B93" s="92"/>
      <c r="C93" s="92"/>
      <c r="D93" s="92"/>
    </row>
    <row r="94" spans="1:10" x14ac:dyDescent="0.25">
      <c r="A94" s="64" t="s">
        <v>41</v>
      </c>
      <c r="B94" s="69">
        <v>2022</v>
      </c>
      <c r="C94" s="33"/>
      <c r="D94" s="69">
        <v>2021</v>
      </c>
      <c r="J94" s="11" t="s">
        <v>86</v>
      </c>
    </row>
    <row r="95" spans="1:10" x14ac:dyDescent="0.25">
      <c r="A95" s="32" t="s">
        <v>87</v>
      </c>
      <c r="B95" s="34">
        <v>9740252.3000000007</v>
      </c>
      <c r="C95" s="34"/>
      <c r="D95" s="34">
        <v>9740261.3000000007</v>
      </c>
    </row>
    <row r="96" spans="1:10" x14ac:dyDescent="0.25">
      <c r="A96" s="32" t="s">
        <v>88</v>
      </c>
      <c r="B96" s="35">
        <v>39233391.789999999</v>
      </c>
      <c r="C96" s="34"/>
      <c r="D96" s="35">
        <v>39301127.850000001</v>
      </c>
    </row>
    <row r="97" spans="1:4" x14ac:dyDescent="0.25">
      <c r="A97" s="32" t="s">
        <v>89</v>
      </c>
      <c r="B97" s="36">
        <f>SUM(B95:B96)</f>
        <v>48973644.090000004</v>
      </c>
      <c r="C97" s="36"/>
      <c r="D97" s="36">
        <f>SUM(D95:D96)</f>
        <v>49041389.150000006</v>
      </c>
    </row>
    <row r="98" spans="1:4" x14ac:dyDescent="0.25">
      <c r="A98" s="32" t="s">
        <v>90</v>
      </c>
      <c r="B98" s="83">
        <v>-9740252.3000000007</v>
      </c>
      <c r="C98" s="34"/>
      <c r="D98" s="83">
        <v>-9740252.3000000007</v>
      </c>
    </row>
    <row r="99" spans="1:4" x14ac:dyDescent="0.25">
      <c r="A99" s="32" t="s">
        <v>84</v>
      </c>
      <c r="B99" s="36">
        <f>SUM(B97:B98)</f>
        <v>39233391.790000007</v>
      </c>
      <c r="C99" s="36"/>
      <c r="D99" s="36">
        <f>SUM(D97:D98)</f>
        <v>39301136.850000009</v>
      </c>
    </row>
    <row r="100" spans="1:4" x14ac:dyDescent="0.25">
      <c r="A100" s="32"/>
      <c r="B100" s="34"/>
      <c r="C100" s="32"/>
      <c r="D100" s="34"/>
    </row>
    <row r="101" spans="1:4" x14ac:dyDescent="0.25">
      <c r="A101" s="93" t="s">
        <v>91</v>
      </c>
      <c r="B101" s="93"/>
      <c r="C101" s="93"/>
      <c r="D101" s="93"/>
    </row>
    <row r="102" spans="1:4" x14ac:dyDescent="0.25">
      <c r="A102" s="92" t="s">
        <v>134</v>
      </c>
      <c r="B102" s="92"/>
      <c r="C102" s="92"/>
      <c r="D102" s="92"/>
    </row>
    <row r="103" spans="1:4" x14ac:dyDescent="0.25">
      <c r="A103" s="32"/>
      <c r="B103" s="34"/>
      <c r="C103" s="32"/>
      <c r="D103" s="34"/>
    </row>
    <row r="104" spans="1:4" x14ac:dyDescent="0.25">
      <c r="A104" s="64" t="s">
        <v>41</v>
      </c>
      <c r="B104" s="69">
        <v>2022</v>
      </c>
      <c r="C104" s="33"/>
      <c r="D104" s="69">
        <v>2021</v>
      </c>
    </row>
    <row r="105" spans="1:4" x14ac:dyDescent="0.25">
      <c r="A105" s="32" t="s">
        <v>92</v>
      </c>
      <c r="B105" s="34">
        <v>16712234.720000001</v>
      </c>
      <c r="C105" s="34"/>
      <c r="D105" s="34">
        <v>6769987.2199999997</v>
      </c>
    </row>
    <row r="106" spans="1:4" x14ac:dyDescent="0.25">
      <c r="A106" s="32" t="s">
        <v>93</v>
      </c>
      <c r="B106" s="35">
        <v>2637592.9700000002</v>
      </c>
      <c r="C106" s="34"/>
      <c r="D106" s="35">
        <v>2637592.9700000002</v>
      </c>
    </row>
    <row r="107" spans="1:4" x14ac:dyDescent="0.25">
      <c r="A107" s="64" t="s">
        <v>94</v>
      </c>
      <c r="B107" s="36">
        <f>SUM(B105:B106)</f>
        <v>19349827.690000001</v>
      </c>
      <c r="C107" s="36"/>
      <c r="D107" s="36">
        <f>SUM(D105:D106)</f>
        <v>9407580.1899999995</v>
      </c>
    </row>
    <row r="108" spans="1:4" x14ac:dyDescent="0.25">
      <c r="A108" s="32"/>
      <c r="B108" s="34"/>
      <c r="C108" s="32"/>
      <c r="D108" s="34"/>
    </row>
    <row r="109" spans="1:4" x14ac:dyDescent="0.25">
      <c r="A109" s="32"/>
      <c r="B109" s="34"/>
      <c r="C109" s="32"/>
      <c r="D109" s="34"/>
    </row>
    <row r="110" spans="1:4" x14ac:dyDescent="0.25">
      <c r="A110" s="64" t="s">
        <v>95</v>
      </c>
      <c r="B110" s="34"/>
      <c r="C110" s="32"/>
      <c r="D110" s="34"/>
    </row>
    <row r="111" spans="1:4" x14ac:dyDescent="0.25">
      <c r="A111" s="93" t="s">
        <v>96</v>
      </c>
      <c r="B111" s="93"/>
      <c r="C111" s="93"/>
      <c r="D111" s="93"/>
    </row>
    <row r="112" spans="1:4" x14ac:dyDescent="0.25">
      <c r="A112" s="92" t="s">
        <v>128</v>
      </c>
      <c r="B112" s="92"/>
      <c r="C112" s="92"/>
      <c r="D112" s="92"/>
    </row>
    <row r="113" spans="1:4" x14ac:dyDescent="0.25">
      <c r="A113" s="32"/>
      <c r="B113" s="34"/>
      <c r="C113" s="32"/>
      <c r="D113" s="34"/>
    </row>
    <row r="114" spans="1:4" x14ac:dyDescent="0.25">
      <c r="A114" s="63" t="s">
        <v>41</v>
      </c>
      <c r="B114" s="69">
        <v>2022</v>
      </c>
      <c r="C114" s="33" t="s">
        <v>97</v>
      </c>
      <c r="D114" s="69">
        <v>2021</v>
      </c>
    </row>
    <row r="115" spans="1:4" x14ac:dyDescent="0.25">
      <c r="A115" s="32" t="s">
        <v>98</v>
      </c>
      <c r="B115" s="34">
        <v>95348.28</v>
      </c>
      <c r="C115" s="34"/>
      <c r="D115" s="34">
        <v>89397.81</v>
      </c>
    </row>
    <row r="116" spans="1:4" x14ac:dyDescent="0.25">
      <c r="A116" s="32" t="s">
        <v>99</v>
      </c>
      <c r="B116" s="34">
        <v>320293.38</v>
      </c>
      <c r="C116" s="34"/>
      <c r="D116" s="34">
        <v>519162.79</v>
      </c>
    </row>
    <row r="117" spans="1:4" x14ac:dyDescent="0.25">
      <c r="A117" s="32" t="s">
        <v>100</v>
      </c>
      <c r="B117" s="34">
        <v>3185074.52</v>
      </c>
      <c r="C117" s="34"/>
      <c r="D117" s="34">
        <v>2660836.48</v>
      </c>
    </row>
    <row r="118" spans="1:4" x14ac:dyDescent="0.25">
      <c r="A118" s="32" t="s">
        <v>101</v>
      </c>
      <c r="B118" s="34">
        <v>39571.22</v>
      </c>
      <c r="C118" s="34"/>
      <c r="D118" s="34">
        <v>102236.35</v>
      </c>
    </row>
    <row r="119" spans="1:4" x14ac:dyDescent="0.25">
      <c r="A119" s="32" t="s">
        <v>102</v>
      </c>
      <c r="B119" s="35">
        <v>50022.84</v>
      </c>
      <c r="C119" s="34"/>
      <c r="D119" s="35">
        <v>49814.27</v>
      </c>
    </row>
    <row r="120" spans="1:4" x14ac:dyDescent="0.25">
      <c r="A120" s="64" t="s">
        <v>103</v>
      </c>
      <c r="B120" s="36">
        <f>SUM(B115:B119)</f>
        <v>3690310.24</v>
      </c>
      <c r="C120" s="36"/>
      <c r="D120" s="36">
        <f>SUM(D115:D119)</f>
        <v>3421447.7</v>
      </c>
    </row>
    <row r="121" spans="1:4" x14ac:dyDescent="0.25">
      <c r="A121" s="32"/>
      <c r="B121" s="36"/>
      <c r="C121" s="36"/>
      <c r="D121" s="36"/>
    </row>
    <row r="122" spans="1:4" x14ac:dyDescent="0.25">
      <c r="A122" s="32"/>
      <c r="B122" s="36"/>
      <c r="C122" s="36"/>
      <c r="D122" s="36"/>
    </row>
    <row r="123" spans="1:4" x14ac:dyDescent="0.25">
      <c r="A123" s="93" t="s">
        <v>104</v>
      </c>
      <c r="B123" s="93"/>
      <c r="C123" s="93"/>
      <c r="D123" s="93"/>
    </row>
    <row r="124" spans="1:4" x14ac:dyDescent="0.25">
      <c r="A124" s="92" t="s">
        <v>129</v>
      </c>
      <c r="B124" s="92"/>
      <c r="C124" s="92"/>
      <c r="D124" s="92"/>
    </row>
    <row r="125" spans="1:4" x14ac:dyDescent="0.25">
      <c r="A125" s="68"/>
      <c r="B125" s="68"/>
      <c r="C125" s="68"/>
      <c r="D125" s="68"/>
    </row>
    <row r="126" spans="1:4" x14ac:dyDescent="0.25">
      <c r="A126" s="64" t="s">
        <v>41</v>
      </c>
      <c r="B126" s="69">
        <v>2022</v>
      </c>
      <c r="C126" s="33" t="s">
        <v>97</v>
      </c>
      <c r="D126" s="69">
        <v>2021</v>
      </c>
    </row>
    <row r="127" spans="1:4" x14ac:dyDescent="0.25">
      <c r="A127" s="32" t="s">
        <v>105</v>
      </c>
      <c r="B127" s="35">
        <v>1057086.9099999999</v>
      </c>
      <c r="C127" s="34"/>
      <c r="D127" s="35">
        <v>3562684.21</v>
      </c>
    </row>
    <row r="128" spans="1:4" x14ac:dyDescent="0.25">
      <c r="A128" s="64" t="s">
        <v>106</v>
      </c>
      <c r="B128" s="36">
        <f>SUM(B127:B127)</f>
        <v>1057086.9099999999</v>
      </c>
      <c r="C128" s="36"/>
      <c r="D128" s="36">
        <f>SUM(D127:D127)</f>
        <v>3562684.21</v>
      </c>
    </row>
    <row r="129" spans="1:4" x14ac:dyDescent="0.25">
      <c r="A129" s="32"/>
      <c r="B129" s="34"/>
      <c r="C129" s="32"/>
      <c r="D129" s="34"/>
    </row>
    <row r="130" spans="1:4" x14ac:dyDescent="0.25">
      <c r="A130" s="93" t="s">
        <v>107</v>
      </c>
      <c r="B130" s="93"/>
      <c r="C130" s="93"/>
      <c r="D130" s="93"/>
    </row>
    <row r="131" spans="1:4" x14ac:dyDescent="0.25">
      <c r="A131" s="92" t="s">
        <v>130</v>
      </c>
      <c r="B131" s="92"/>
      <c r="C131" s="92"/>
      <c r="D131" s="92"/>
    </row>
    <row r="132" spans="1:4" x14ac:dyDescent="0.25">
      <c r="A132" s="64" t="s">
        <v>41</v>
      </c>
      <c r="B132" s="69">
        <v>2022</v>
      </c>
      <c r="C132" s="33" t="s">
        <v>97</v>
      </c>
      <c r="D132" s="69">
        <v>2021</v>
      </c>
    </row>
    <row r="133" spans="1:4" x14ac:dyDescent="0.25">
      <c r="A133" s="32" t="s">
        <v>108</v>
      </c>
      <c r="B133" s="34">
        <v>11807810.66</v>
      </c>
      <c r="C133" s="34"/>
      <c r="D133" s="34">
        <v>10870792.16</v>
      </c>
    </row>
    <row r="134" spans="1:4" x14ac:dyDescent="0.25">
      <c r="A134" s="32" t="s">
        <v>109</v>
      </c>
      <c r="B134" s="34">
        <v>23511633.02</v>
      </c>
      <c r="C134" s="34"/>
      <c r="D134" s="34">
        <v>21741584.289999999</v>
      </c>
    </row>
    <row r="135" spans="1:4" x14ac:dyDescent="0.25">
      <c r="A135" s="32" t="s">
        <v>110</v>
      </c>
      <c r="B135" s="34">
        <v>6961727.4400000004</v>
      </c>
      <c r="C135" s="34"/>
      <c r="D135" s="34">
        <v>13061227.439999999</v>
      </c>
    </row>
    <row r="136" spans="1:4" x14ac:dyDescent="0.25">
      <c r="A136" s="32" t="s">
        <v>111</v>
      </c>
      <c r="B136" s="35">
        <v>956211</v>
      </c>
      <c r="C136" s="34"/>
      <c r="D136" s="35">
        <v>865391</v>
      </c>
    </row>
    <row r="137" spans="1:4" x14ac:dyDescent="0.25">
      <c r="A137" s="64" t="s">
        <v>112</v>
      </c>
      <c r="B137" s="36">
        <f>SUM(B133:B136)</f>
        <v>43237382.119999997</v>
      </c>
      <c r="C137" s="36"/>
      <c r="D137" s="36">
        <f>SUM(D133:D136)</f>
        <v>46538994.890000001</v>
      </c>
    </row>
    <row r="138" spans="1:4" x14ac:dyDescent="0.25">
      <c r="A138" s="32"/>
      <c r="B138" s="34"/>
      <c r="C138" s="32"/>
      <c r="D138" s="34"/>
    </row>
    <row r="139" spans="1:4" x14ac:dyDescent="0.25">
      <c r="A139" s="32"/>
      <c r="B139" s="34"/>
      <c r="C139" s="32"/>
      <c r="D139" s="34"/>
    </row>
    <row r="140" spans="1:4" x14ac:dyDescent="0.25">
      <c r="A140" s="64" t="s">
        <v>113</v>
      </c>
      <c r="B140" s="34"/>
      <c r="C140" s="32"/>
      <c r="D140" s="34"/>
    </row>
    <row r="141" spans="1:4" x14ac:dyDescent="0.25">
      <c r="A141" s="64"/>
      <c r="B141" s="34"/>
      <c r="C141" s="32"/>
      <c r="D141" s="34"/>
    </row>
    <row r="142" spans="1:4" x14ac:dyDescent="0.25">
      <c r="A142" s="93" t="s">
        <v>118</v>
      </c>
      <c r="B142" s="93"/>
      <c r="C142" s="93"/>
      <c r="D142" s="93"/>
    </row>
    <row r="143" spans="1:4" x14ac:dyDescent="0.25">
      <c r="A143" s="63"/>
      <c r="B143" s="79"/>
      <c r="C143" s="63"/>
      <c r="D143" s="79"/>
    </row>
    <row r="144" spans="1:4" x14ac:dyDescent="0.25">
      <c r="A144" s="92" t="s">
        <v>131</v>
      </c>
      <c r="B144" s="92"/>
      <c r="C144" s="92"/>
      <c r="D144" s="92"/>
    </row>
    <row r="145" spans="1:4" x14ac:dyDescent="0.25">
      <c r="A145" s="68"/>
      <c r="B145" s="68"/>
      <c r="C145" s="68"/>
      <c r="D145" s="68"/>
    </row>
    <row r="146" spans="1:4" x14ac:dyDescent="0.25">
      <c r="A146" s="64" t="s">
        <v>113</v>
      </c>
      <c r="B146" s="34"/>
      <c r="C146" s="32"/>
      <c r="D146" s="34"/>
    </row>
    <row r="147" spans="1:4" x14ac:dyDescent="0.25">
      <c r="A147" s="64" t="s">
        <v>114</v>
      </c>
      <c r="B147" s="69">
        <v>2022</v>
      </c>
      <c r="C147" s="33"/>
      <c r="D147" s="69">
        <v>2021</v>
      </c>
    </row>
    <row r="148" spans="1:4" x14ac:dyDescent="0.25">
      <c r="A148" s="32" t="s">
        <v>14</v>
      </c>
      <c r="B148" s="34">
        <v>9450837.6500000004</v>
      </c>
      <c r="C148" s="34"/>
      <c r="D148" s="34">
        <v>0</v>
      </c>
    </row>
    <row r="149" spans="1:4" x14ac:dyDescent="0.25">
      <c r="A149" s="32" t="s">
        <v>16</v>
      </c>
      <c r="B149" s="34">
        <v>41087508.899999999</v>
      </c>
      <c r="C149" s="34"/>
      <c r="D149" s="83">
        <v>-6646457</v>
      </c>
    </row>
    <row r="150" spans="1:4" x14ac:dyDescent="0.25">
      <c r="A150" s="32" t="s">
        <v>115</v>
      </c>
      <c r="B150" s="35">
        <v>190047424.22999999</v>
      </c>
      <c r="C150" s="34"/>
      <c r="D150" s="35">
        <v>188678823.16999999</v>
      </c>
    </row>
    <row r="151" spans="1:4" x14ac:dyDescent="0.25">
      <c r="A151" s="64" t="s">
        <v>116</v>
      </c>
      <c r="B151" s="36">
        <f>SUM(B148:B150)</f>
        <v>240585770.77999997</v>
      </c>
      <c r="C151" s="36"/>
      <c r="D151" s="36">
        <f>SUM(D148:D150)</f>
        <v>182032366.16999999</v>
      </c>
    </row>
  </sheetData>
  <mergeCells count="28">
    <mergeCell ref="A91:D91"/>
    <mergeCell ref="A35:D35"/>
    <mergeCell ref="A144:D144"/>
    <mergeCell ref="A130:D130"/>
    <mergeCell ref="A131:D131"/>
    <mergeCell ref="A142:D142"/>
    <mergeCell ref="A101:D101"/>
    <mergeCell ref="A102:D102"/>
    <mergeCell ref="A111:D111"/>
    <mergeCell ref="A112:D112"/>
    <mergeCell ref="A123:D123"/>
    <mergeCell ref="A124:D124"/>
    <mergeCell ref="A1:D1"/>
    <mergeCell ref="A39:D39"/>
    <mergeCell ref="A27:D27"/>
    <mergeCell ref="A24:D24"/>
    <mergeCell ref="A93:D93"/>
    <mergeCell ref="A18:D18"/>
    <mergeCell ref="A6:D6"/>
    <mergeCell ref="A34:D34"/>
    <mergeCell ref="A37:D37"/>
    <mergeCell ref="A46:D46"/>
    <mergeCell ref="A56:D56"/>
    <mergeCell ref="A7:D7"/>
    <mergeCell ref="A57:D57"/>
    <mergeCell ref="A64:D64"/>
    <mergeCell ref="A65:D65"/>
    <mergeCell ref="A71:D71"/>
  </mergeCells>
  <pageMargins left="0.47244094488188981" right="0.27559055118110237" top="0.74803149606299213" bottom="1.1200000000000001" header="0.31496062992125984" footer="0.31496062992125984"/>
  <pageSetup paperSize="9" scale="70" orientation="portrait" r:id="rId1"/>
  <rowBreaks count="1" manualBreakCount="1">
    <brk id="99" max="3" man="1"/>
  </rowBreaks>
  <colBreaks count="1" manualBreakCount="1">
    <brk id="4" max="1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966e0af8-eb04-4871-9ba3-4bac4d7ba408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BALANCE GENERAL</vt:lpstr>
      <vt:lpstr>NOTAS</vt:lpstr>
      <vt:lpstr>NOTAS!_Toc155686869</vt:lpstr>
      <vt:lpstr>NOTAS!_Toc208202813</vt:lpstr>
      <vt:lpstr>'BALANCE GENERAL'!Área_de_impresión</vt:lpstr>
      <vt:lpstr>NOTAS!Área_de_impresión</vt:lpstr>
      <vt:lpstr>NOTAS!Títulos_a_imprimir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Patricia Lora</cp:lastModifiedBy>
  <cp:revision/>
  <cp:lastPrinted>2022-09-08T20:21:42Z</cp:lastPrinted>
  <dcterms:created xsi:type="dcterms:W3CDTF">1996-11-27T10:00:04Z</dcterms:created>
  <dcterms:modified xsi:type="dcterms:W3CDTF">2022-10-07T20:13:42Z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