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INGRESOS Y GASTOS/2023/Abril/"/>
    </mc:Choice>
  </mc:AlternateContent>
  <xr:revisionPtr revIDLastSave="3" documentId="8_{3866BAAC-9940-48A9-90C3-25245CD7BAD3}" xr6:coauthVersionLast="47" xr6:coauthVersionMax="47" xr10:uidLastSave="{B05AE4AF-7FB0-47C1-92BB-DD4C5539FA72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Hoja1!$A$2:$N$119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F16" i="1"/>
  <c r="C15" i="1" l="1"/>
  <c r="D16" i="1"/>
  <c r="C16" i="1"/>
  <c r="B9" i="1"/>
  <c r="X15" i="1"/>
  <c r="X16" i="1" s="1"/>
  <c r="W15" i="1"/>
  <c r="W16" i="1" s="1"/>
  <c r="V15" i="1"/>
  <c r="V16" i="1" s="1"/>
  <c r="U15" i="1"/>
  <c r="U16" i="1" s="1"/>
  <c r="T15" i="1"/>
  <c r="T16" i="1" s="1"/>
  <c r="S15" i="1"/>
  <c r="S16" i="1" s="1"/>
  <c r="R15" i="1"/>
  <c r="Q15" i="1"/>
  <c r="P15" i="1"/>
  <c r="O15" i="1"/>
  <c r="N15" i="1"/>
  <c r="M15" i="1"/>
  <c r="L15" i="1"/>
  <c r="K15" i="1"/>
  <c r="J15" i="1"/>
  <c r="I15" i="1"/>
  <c r="H15" i="1"/>
  <c r="H16" i="1" s="1"/>
  <c r="G15" i="1"/>
  <c r="G16" i="1" s="1"/>
  <c r="F15" i="1"/>
  <c r="E15" i="1"/>
  <c r="E16" i="1" s="1"/>
  <c r="D15" i="1"/>
  <c r="B14" i="1"/>
  <c r="B13" i="1"/>
  <c r="B12" i="1"/>
  <c r="B11" i="1"/>
  <c r="B10" i="1"/>
  <c r="B21" i="1"/>
  <c r="D104" i="1" l="1"/>
  <c r="E104" i="1"/>
  <c r="F104" i="1"/>
  <c r="G104" i="1"/>
  <c r="H104" i="1"/>
  <c r="I104" i="1"/>
  <c r="J104" i="1"/>
  <c r="K104" i="1"/>
  <c r="L104" i="1"/>
  <c r="M104" i="1"/>
  <c r="N104" i="1"/>
  <c r="C104" i="1"/>
  <c r="D101" i="1"/>
  <c r="E101" i="1"/>
  <c r="F101" i="1"/>
  <c r="G101" i="1"/>
  <c r="H101" i="1"/>
  <c r="I101" i="1"/>
  <c r="J101" i="1"/>
  <c r="K101" i="1"/>
  <c r="L101" i="1"/>
  <c r="M101" i="1"/>
  <c r="N101" i="1"/>
  <c r="C101" i="1"/>
  <c r="D97" i="1"/>
  <c r="E97" i="1"/>
  <c r="F97" i="1"/>
  <c r="G97" i="1"/>
  <c r="H97" i="1"/>
  <c r="I97" i="1"/>
  <c r="J97" i="1"/>
  <c r="K97" i="1"/>
  <c r="L97" i="1"/>
  <c r="M97" i="1"/>
  <c r="N97" i="1"/>
  <c r="C97" i="1"/>
  <c r="B103" i="1"/>
  <c r="B100" i="1"/>
  <c r="B99" i="1"/>
  <c r="B96" i="1"/>
  <c r="B95" i="1"/>
  <c r="D92" i="1"/>
  <c r="E92" i="1"/>
  <c r="F92" i="1"/>
  <c r="G92" i="1"/>
  <c r="H92" i="1"/>
  <c r="I92" i="1"/>
  <c r="J92" i="1"/>
  <c r="K92" i="1"/>
  <c r="L92" i="1"/>
  <c r="M92" i="1"/>
  <c r="N92" i="1"/>
  <c r="C92" i="1"/>
  <c r="B90" i="1"/>
  <c r="B91" i="1"/>
  <c r="B89" i="1"/>
  <c r="B86" i="1"/>
  <c r="B85" i="1"/>
  <c r="B80" i="1"/>
  <c r="D87" i="1"/>
  <c r="C87" i="1"/>
  <c r="C83" i="1"/>
  <c r="N87" i="1"/>
  <c r="M87" i="1"/>
  <c r="L87" i="1"/>
  <c r="K87" i="1"/>
  <c r="J87" i="1"/>
  <c r="I87" i="1"/>
  <c r="H87" i="1"/>
  <c r="G87" i="1"/>
  <c r="F87" i="1"/>
  <c r="E87" i="1"/>
  <c r="M83" i="1"/>
  <c r="N83" i="1"/>
  <c r="B81" i="1"/>
  <c r="B82" i="1"/>
  <c r="E77" i="1"/>
  <c r="F77" i="1"/>
  <c r="G77" i="1"/>
  <c r="H77" i="1"/>
  <c r="I77" i="1"/>
  <c r="J77" i="1"/>
  <c r="K77" i="1"/>
  <c r="L77" i="1"/>
  <c r="M77" i="1"/>
  <c r="N77" i="1"/>
  <c r="B69" i="1"/>
  <c r="B70" i="1"/>
  <c r="B71" i="1"/>
  <c r="B75" i="1"/>
  <c r="B68" i="1"/>
  <c r="C66" i="1"/>
  <c r="D66" i="1"/>
  <c r="E66" i="1"/>
  <c r="F66" i="1"/>
  <c r="G66" i="1"/>
  <c r="H66" i="1"/>
  <c r="I66" i="1"/>
  <c r="J66" i="1"/>
  <c r="K66" i="1"/>
  <c r="L66" i="1"/>
  <c r="M66" i="1"/>
  <c r="N66" i="1"/>
  <c r="B61" i="1"/>
  <c r="B59" i="1"/>
  <c r="B60" i="1"/>
  <c r="B62" i="1"/>
  <c r="B63" i="1"/>
  <c r="B64" i="1"/>
  <c r="B65" i="1"/>
  <c r="E57" i="1"/>
  <c r="F57" i="1"/>
  <c r="G57" i="1"/>
  <c r="H57" i="1"/>
  <c r="I57" i="1"/>
  <c r="J57" i="1"/>
  <c r="K57" i="1"/>
  <c r="L57" i="1"/>
  <c r="M57" i="1"/>
  <c r="N57" i="1"/>
  <c r="B51" i="1"/>
  <c r="B52" i="1"/>
  <c r="B53" i="1"/>
  <c r="B54" i="1"/>
  <c r="B50" i="1"/>
  <c r="D48" i="1"/>
  <c r="E48" i="1"/>
  <c r="F48" i="1"/>
  <c r="G48" i="1"/>
  <c r="H48" i="1"/>
  <c r="I48" i="1"/>
  <c r="J48" i="1"/>
  <c r="K48" i="1"/>
  <c r="L48" i="1"/>
  <c r="M48" i="1"/>
  <c r="N48" i="1"/>
  <c r="C48" i="1"/>
  <c r="B46" i="1"/>
  <c r="B47" i="1"/>
  <c r="B40" i="1"/>
  <c r="B41" i="1"/>
  <c r="B42" i="1"/>
  <c r="B43" i="1"/>
  <c r="B44" i="1"/>
  <c r="B45" i="1"/>
  <c r="B39" i="1"/>
  <c r="F37" i="1"/>
  <c r="D37" i="1"/>
  <c r="E37" i="1"/>
  <c r="G37" i="1"/>
  <c r="H37" i="1"/>
  <c r="I37" i="1"/>
  <c r="J37" i="1"/>
  <c r="K37" i="1"/>
  <c r="L37" i="1"/>
  <c r="M37" i="1"/>
  <c r="N37" i="1"/>
  <c r="C37" i="1"/>
  <c r="B28" i="1"/>
  <c r="B29" i="1"/>
  <c r="B30" i="1"/>
  <c r="B31" i="1"/>
  <c r="B32" i="1"/>
  <c r="B33" i="1"/>
  <c r="B34" i="1"/>
  <c r="B35" i="1"/>
  <c r="B36" i="1"/>
  <c r="M26" i="1"/>
  <c r="F26" i="1"/>
  <c r="E26" i="1"/>
  <c r="D26" i="1"/>
  <c r="C26" i="1"/>
  <c r="B22" i="1"/>
  <c r="B23" i="1"/>
  <c r="B24" i="1"/>
  <c r="B25" i="1"/>
  <c r="G26" i="1"/>
  <c r="H26" i="1"/>
  <c r="I26" i="1"/>
  <c r="J26" i="1"/>
  <c r="K26" i="1"/>
  <c r="L26" i="1"/>
  <c r="N26" i="1"/>
  <c r="D56" i="1"/>
  <c r="C56" i="1" s="1"/>
  <c r="B56" i="1" s="1"/>
  <c r="C55" i="1"/>
  <c r="B55" i="1" s="1"/>
  <c r="D73" i="1"/>
  <c r="C73" i="1" s="1"/>
  <c r="B73" i="1" s="1"/>
  <c r="D74" i="1"/>
  <c r="C74" i="1" s="1"/>
  <c r="B74" i="1" s="1"/>
  <c r="D76" i="1"/>
  <c r="C76" i="1" s="1"/>
  <c r="B76" i="1" s="1"/>
  <c r="D72" i="1"/>
  <c r="C72" i="1" s="1"/>
  <c r="B72" i="1" s="1"/>
  <c r="B26" i="1" l="1"/>
  <c r="N106" i="1"/>
  <c r="N105" i="1"/>
  <c r="M106" i="1"/>
  <c r="B101" i="1"/>
  <c r="M105" i="1"/>
  <c r="B104" i="1"/>
  <c r="B87" i="1"/>
  <c r="B97" i="1"/>
  <c r="B92" i="1"/>
  <c r="D57" i="1"/>
  <c r="C57" i="1"/>
  <c r="C105" i="1" s="1"/>
  <c r="D77" i="1"/>
  <c r="C77" i="1"/>
  <c r="B48" i="1"/>
  <c r="B37" i="1"/>
  <c r="C106" i="1" l="1"/>
  <c r="B57" i="1"/>
  <c r="L83" i="1"/>
  <c r="L105" i="1" l="1"/>
  <c r="L106" i="1"/>
  <c r="K83" i="1"/>
  <c r="K106" i="1" l="1"/>
  <c r="K105" i="1"/>
  <c r="J83" i="1"/>
  <c r="J105" i="1" l="1"/>
  <c r="J106" i="1"/>
  <c r="I83" i="1"/>
  <c r="I106" i="1" l="1"/>
  <c r="I105" i="1"/>
  <c r="H83" i="1"/>
  <c r="B66" i="1"/>
  <c r="B77" i="1"/>
  <c r="H105" i="1" l="1"/>
  <c r="H106" i="1"/>
  <c r="G83" i="1"/>
  <c r="G105" i="1" l="1"/>
  <c r="G106" i="1"/>
  <c r="F83" i="1"/>
  <c r="F106" i="1" s="1"/>
  <c r="F105" i="1" l="1"/>
  <c r="E83" i="1"/>
  <c r="D79" i="1"/>
  <c r="D83" i="1" s="1"/>
  <c r="B83" i="1" l="1"/>
  <c r="B106" i="1" s="1"/>
  <c r="D105" i="1"/>
  <c r="D106" i="1"/>
  <c r="E106" i="1"/>
  <c r="E105" i="1"/>
  <c r="B79" i="1"/>
  <c r="B105" i="1" l="1"/>
</calcChain>
</file>

<file path=xl/sharedStrings.xml><?xml version="1.0" encoding="utf-8"?>
<sst xmlns="http://schemas.openxmlformats.org/spreadsheetml/2006/main" count="141" uniqueCount="112">
  <si>
    <t>En RD$</t>
  </si>
  <si>
    <t>Detalle</t>
  </si>
  <si>
    <t xml:space="preserve">Total </t>
  </si>
  <si>
    <t xml:space="preserve">Enero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</si>
  <si>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</si>
  <si>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</si>
  <si>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</si>
  <si>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</si>
  <si>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</si>
  <si>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</si>
  <si>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</si>
  <si>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</si>
  <si>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</si>
  <si>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</si>
  <si>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</si>
  <si>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</si>
  <si>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</si>
  <si>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</si>
  <si>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</si>
  <si>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</si>
  <si>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</si>
  <si>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</si>
  <si>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</si>
  <si>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</si>
  <si>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</si>
  <si>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</si>
  <si>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</si>
  <si>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</si>
  <si>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</si>
  <si>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</si>
  <si>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</si>
  <si>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</si>
  <si>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</si>
  <si>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</si>
  <si>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</si>
  <si>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</si>
  <si>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</si>
  <si>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</si>
  <si>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</si>
  <si>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</si>
  <si>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</si>
  <si>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</si>
  <si>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</si>
  <si>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</si>
  <si>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</si>
  <si>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</si>
  <si>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</si>
  <si>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</si>
  <si>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</si>
  <si>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</si>
  <si>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</si>
  <si>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</si>
  <si>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</si>
  <si>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</si>
  <si>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</si>
  <si>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</si>
  <si>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</si>
  <si>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</si>
  <si>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</si>
  <si>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</si>
  <si>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</si>
  <si>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</si>
  <si>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</si>
  <si>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</si>
  <si>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</si>
  <si>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</si>
  <si>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</si>
  <si>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</si>
  <si>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</si>
  <si>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</si>
  <si>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</si>
  <si>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</si>
  <si>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</si>
  <si>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</si>
  <si>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</si>
  <si>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</si>
  <si>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</si>
  <si>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</si>
  <si>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</si>
  <si>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</si>
  <si>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</si>
  <si>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</si>
  <si>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</si>
  <si>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</si>
  <si>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</si>
  <si>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</si>
  <si>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</si>
  <si>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</si>
  <si>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</si>
  <si>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</si>
  <si>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</si>
  <si>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</si>
  <si>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</si>
  <si>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Año 2023</t>
  </si>
  <si>
    <t>Amaury Féliz Flores</t>
  </si>
  <si>
    <t>Director Administrativo y Financiero</t>
  </si>
  <si>
    <t>Francisco Alberto Torres</t>
  </si>
  <si>
    <t>Fecha de imputación: 30 de abril del 2023.</t>
  </si>
  <si>
    <t>Fecha de registro: 05 de mayo del año 2023.</t>
  </si>
  <si>
    <t>TOTAL</t>
  </si>
  <si>
    <t>Total</t>
  </si>
  <si>
    <t>Enero</t>
  </si>
  <si>
    <t>1- INGRESOS</t>
  </si>
  <si>
    <r>
      <t>122.102 - CONTRIBUCI</t>
    </r>
    <r>
      <rPr>
        <sz val="11"/>
        <color theme="1"/>
        <rFont val="Calibri"/>
        <family val="2"/>
        <scheme val="minor"/>
      </rPr>
      <t>Ó</t>
    </r>
    <r>
      <rPr>
        <sz val="9"/>
        <color theme="1"/>
        <rFont val="Calibri"/>
        <family val="2"/>
        <scheme val="minor"/>
      </rPr>
      <t>N PATRONAL</t>
    </r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</si>
  <si>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</si>
  <si>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</si>
  <si>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</si>
  <si>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</si>
  <si>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</si>
  <si>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</si>
  <si>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</si>
  <si>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 xml:space="preserve">Ejecución de Ingresos,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</si>
</sst>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164" fontId="3" fillId="2" borderId="0" xfId="1" applyFont="1" applyFill="1" applyAlignment="1">
      <alignment horizontal="center"/>
    </xf>
    <xf numFmtId="164" fontId="2" fillId="3" borderId="0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164" fontId="4" fillId="2" borderId="1" xfId="1" applyFont="1" applyFill="1" applyBorder="1" applyAlignment="1">
      <alignment horizontal="left" vertical="center" wrapText="1"/>
    </xf>
    <xf numFmtId="164" fontId="4" fillId="2" borderId="0" xfId="1" applyFont="1" applyFill="1" applyAlignment="1">
      <alignment wrapText="1"/>
    </xf>
    <xf numFmtId="164" fontId="6" fillId="2" borderId="0" xfId="1" applyFont="1" applyFill="1" applyAlignment="1">
      <alignment vertical="center" wrapText="1"/>
    </xf>
    <xf numFmtId="0" fontId="5" fillId="2" borderId="0" xfId="0" applyFont="1" applyFill="1"/>
    <xf numFmtId="164" fontId="6" fillId="2" borderId="0" xfId="1" applyFont="1" applyFill="1" applyAlignment="1">
      <alignment horizontal="left" vertical="center" wrapText="1" indent="2"/>
    </xf>
    <xf numFmtId="164" fontId="6" fillId="2" borderId="0" xfId="1" applyFont="1" applyFill="1" applyAlignment="1">
      <alignment wrapText="1"/>
    </xf>
    <xf numFmtId="164" fontId="6" fillId="2" borderId="0" xfId="1" applyFont="1" applyFill="1" applyAlignment="1"/>
    <xf numFmtId="164" fontId="6" fillId="2" borderId="0" xfId="1" applyFont="1" applyFill="1"/>
    <xf numFmtId="0" fontId="8" fillId="2" borderId="0" xfId="0" applyFont="1" applyFill="1"/>
    <xf numFmtId="164" fontId="6" fillId="2" borderId="0" xfId="1" applyFont="1" applyFill="1" applyAlignment="1">
      <alignment horizontal="right" wrapText="1"/>
    </xf>
    <xf numFmtId="164" fontId="6" fillId="2" borderId="0" xfId="0" applyNumberFormat="1" applyFont="1" applyFill="1"/>
    <xf numFmtId="164" fontId="0" fillId="2" borderId="0" xfId="1" applyFont="1" applyFill="1"/>
    <xf numFmtId="164" fontId="0" fillId="2" borderId="0" xfId="0" applyNumberFormat="1" applyFill="1"/>
    <xf numFmtId="164" fontId="5" fillId="2" borderId="0" xfId="1" applyFont="1" applyFill="1" applyAlignment="1">
      <alignment vertical="center" wrapText="1"/>
    </xf>
    <xf numFmtId="164" fontId="4" fillId="2" borderId="0" xfId="1" applyFont="1" applyFill="1" applyAlignment="1">
      <alignment vertical="center" wrapText="1"/>
    </xf>
    <xf numFmtId="164" fontId="4" fillId="2" borderId="0" xfId="1" applyFont="1" applyFill="1"/>
    <xf numFmtId="0" fontId="7" fillId="2" borderId="0" xfId="0" applyFont="1" applyFill="1"/>
    <xf numFmtId="0" fontId="10" fillId="2" borderId="0" xfId="0" applyFont="1" applyFill="1" applyAlignment="1">
      <alignment horizontal="left" vertical="center" indent="7"/>
    </xf>
    <xf numFmtId="164" fontId="2" fillId="2" borderId="0" xfId="1" applyFont="1" applyFill="1" applyBorder="1" applyAlignment="1">
      <alignment horizontal="left" vertical="center" wrapText="1"/>
    </xf>
    <xf numFmtId="164" fontId="6" fillId="2" borderId="0" xfId="1" applyFont="1" applyFill="1" applyBorder="1" applyAlignment="1">
      <alignment horizontal="left" vertical="center" wrapText="1" indent="2"/>
    </xf>
    <xf numFmtId="164" fontId="6" fillId="2" borderId="0" xfId="1" applyFont="1" applyFill="1" applyBorder="1" applyAlignment="1">
      <alignment horizontal="center" vertical="center" wrapText="1"/>
    </xf>
    <xf numFmtId="164" fontId="4" fillId="3" borderId="0" xfId="1" applyFont="1" applyFill="1" applyBorder="1" applyAlignment="1">
      <alignment horizontal="left" vertical="center" wrapText="1"/>
    </xf>
    <xf numFmtId="164" fontId="4" fillId="2" borderId="0" xfId="1" applyFont="1" applyFill="1" applyAlignment="1">
      <alignment horizontal="left" vertical="center" wrapText="1"/>
    </xf>
    <xf numFmtId="164" fontId="4" fillId="2" borderId="0" xfId="1" applyFont="1" applyFill="1" applyAlignment="1">
      <alignment horizontal="center" vertical="center" wrapText="1"/>
    </xf>
    <xf numFmtId="164" fontId="4" fillId="2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164" fontId="4" fillId="2" borderId="0" xfId="1" applyFont="1" applyFill="1" applyBorder="1"/>
    <xf numFmtId="0" fontId="11" fillId="2" borderId="0" xfId="0" applyFont="1" applyFill="1"/>
    <xf numFmtId="164" fontId="3" fillId="2" borderId="0" xfId="1" applyFont="1" applyFill="1" applyBorder="1" applyAlignment="1">
      <alignment horizontal="center" vertical="center"/>
    </xf>
    <xf numFmtId="0" fontId="1" fillId="2" borderId="0" xfId="0" applyFont="1" applyFill="1"/>
    <xf numFmtId="164" fontId="2" fillId="4" borderId="0" xfId="1" applyFont="1" applyFill="1" applyBorder="1" applyAlignment="1">
      <alignment horizontal="left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1" fillId="5" borderId="0" xfId="0" applyFont="1" applyFill="1"/>
    <xf numFmtId="43" fontId="4" fillId="2" borderId="0" xfId="1" applyNumberFormat="1" applyFont="1" applyFill="1" applyAlignment="1">
      <alignment horizontal="right" wrapText="1"/>
    </xf>
    <xf numFmtId="164" fontId="12" fillId="2" borderId="0" xfId="1" applyFont="1" applyFill="1" applyBorder="1" applyAlignment="1">
      <alignment horizontal="left" vertical="center" wrapText="1"/>
    </xf>
    <xf numFmtId="164" fontId="6" fillId="2" borderId="0" xfId="1" applyFont="1" applyFill="1" applyAlignment="1">
      <alignment horizontal="left" vertical="center" wrapText="1"/>
    </xf>
    <xf numFmtId="164" fontId="4" fillId="2" borderId="0" xfId="1" applyFont="1" applyFill="1" applyAlignment="1">
      <alignment horizontal="right" wrapText="1"/>
    </xf>
    <xf numFmtId="0" fontId="0" fillId="2" borderId="0" xfId="0" applyFill="1" applyAlignment="1">
      <alignment wrapText="1"/>
    </xf>
    <xf numFmtId="164" fontId="3" fillId="2" borderId="0" xfId="1" applyFont="1" applyFill="1" applyBorder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64" fontId="3" fillId="2" borderId="0" xfId="1" applyFont="1" applyFill="1" applyAlignment="1"/>
    <xf numFmtId="164" fontId="3" fillId="2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2" fillId="2" borderId="0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3" fillId="2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C18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66675</xdr:rowOff>
    </xdr:from>
    <xdr:to>
      <xdr:col>1</xdr:col>
      <xdr:colOff>120649</xdr:colOff>
      <xdr:row>6</xdr:row>
      <xdr:rowOff>156633</xdr:rowOff>
    </xdr:to>
    <xdr:pic>
      <xdr:nvPicPr>
        <xdr:cNvPr id="6" name="Imagen 5" descr="sipen.jpg">
          <a:extLst>
            <a:ext uri="{FF2B5EF4-FFF2-40B4-BE49-F238E27FC236}">
              <a16:creationId xmlns:a16="http://schemas.microsoft.com/office/drawing/2014/main" id="{E05DDB92-03F4-40DD-A987-C205D44CA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7175"/>
          <a:ext cx="1978024" cy="10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8"/>
  <sheetViews>
    <sheetView tabSelected="1" view="pageBreakPreview" topLeftCell="A69" zoomScaleNormal="100" zoomScaleSheetLayoutView="100" workbookViewId="0">
      <selection activeCell="F76" sqref="F76"/>
    </sheetView>
  </sheetViews>
  <sheetFormatPr baseColWidth="10" defaultColWidth="8.7109375" defaultRowHeight="15" x14ac:dyDescent="0.25"/>
  <cols>
    <col min="1" max="1" width="30.140625" style="1" customWidth="1"/>
    <col min="2" max="2" width="16" style="1" customWidth="1"/>
    <col min="3" max="3" width="14.7109375" style="1" customWidth="1"/>
    <col min="4" max="4" width="13.85546875" style="1" customWidth="1"/>
    <col min="5" max="5" width="13.5703125" style="1" customWidth="1"/>
    <col min="6" max="6" width="15.5703125" style="1" customWidth="1"/>
    <col min="7" max="7" width="14.7109375" style="1" customWidth="1"/>
    <col min="8" max="8" width="15.7109375" style="1" customWidth="1"/>
    <col min="9" max="9" width="14.42578125" style="1" customWidth="1"/>
    <col min="10" max="10" width="15.140625" style="1" customWidth="1"/>
    <col min="11" max="11" width="16.7109375" style="1" customWidth="1"/>
    <col min="12" max="12" width="17" style="1" customWidth="1"/>
    <col min="13" max="13" width="14" style="1" customWidth="1"/>
    <col min="14" max="14" width="14.85546875" style="1" customWidth="1"/>
    <col min="15" max="16384" width="8.7109375" style="1"/>
  </cols>
  <sheetData>
    <row r="1" spans="1:26" x14ac:dyDescent="0.25">
      <c r="A1" s="48"/>
      <c r="B1" s="48"/>
      <c r="C1" s="48"/>
    </row>
    <row r="2" spans="1:26" ht="15.75" x14ac:dyDescent="0.25">
      <c r="A2" s="49"/>
      <c r="B2" s="49"/>
      <c r="C2" s="49"/>
      <c r="D2" s="49"/>
      <c r="E2" s="49"/>
      <c r="F2" s="49"/>
      <c r="G2" s="49"/>
    </row>
    <row r="3" spans="1:26" s="42" customFormat="1" ht="15.75" x14ac:dyDescent="0.25">
      <c r="A3" s="46" t="s">
        <v>93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44" customFormat="1" ht="15.75" customHeight="1" x14ac:dyDescent="0.25">
      <c r="A4" s="46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26" ht="15.75" x14ac:dyDescent="0.25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5"/>
      <c r="P5" s="45"/>
      <c r="Q5" s="45"/>
      <c r="R5" s="45"/>
      <c r="S5" s="45"/>
      <c r="T5" s="45"/>
      <c r="U5" s="45"/>
      <c r="V5" s="45"/>
    </row>
    <row r="6" spans="1:26" ht="15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6" s="34" customFormat="1" ht="38.25" x14ac:dyDescent="0.25">
      <c r="A7" s="3" t="s">
        <v>1</v>
      </c>
      <c r="B7" s="3" t="s">
        <v>100</v>
      </c>
      <c r="C7" s="3" t="s">
        <v>101</v>
      </c>
      <c r="D7" s="3" t="s">
        <v>81</v>
      </c>
      <c r="E7" s="3" t="s">
        <v>82</v>
      </c>
      <c r="F7" s="3" t="s">
        <v>83</v>
      </c>
      <c r="G7" s="3" t="s">
        <v>84</v>
      </c>
      <c r="H7" s="3" t="s">
        <v>85</v>
      </c>
      <c r="I7" s="3" t="s">
        <v>86</v>
      </c>
      <c r="J7" s="3" t="s">
        <v>87</v>
      </c>
      <c r="K7" s="3" t="s">
        <v>88</v>
      </c>
      <c r="L7" s="3" t="s">
        <v>89</v>
      </c>
      <c r="M7" s="3" t="s">
        <v>90</v>
      </c>
      <c r="N7" s="3" t="s">
        <v>91</v>
      </c>
      <c r="S7" s="3" t="s">
        <v>86</v>
      </c>
      <c r="T7" s="3" t="s">
        <v>87</v>
      </c>
      <c r="U7" s="3" t="s">
        <v>88</v>
      </c>
      <c r="V7" s="3" t="s">
        <v>89</v>
      </c>
      <c r="W7" s="3" t="s">
        <v>90</v>
      </c>
      <c r="X7" s="3" t="s">
        <v>91</v>
      </c>
    </row>
    <row r="8" spans="1:26" s="37" customFormat="1" x14ac:dyDescent="0.25">
      <c r="A8" s="35" t="s">
        <v>102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S8" s="36"/>
      <c r="T8" s="36"/>
      <c r="U8" s="36"/>
      <c r="V8" s="36"/>
      <c r="W8" s="36"/>
      <c r="X8" s="36"/>
    </row>
    <row r="9" spans="1:26" s="34" customFormat="1" x14ac:dyDescent="0.25">
      <c r="A9" s="7" t="s">
        <v>103</v>
      </c>
      <c r="B9" s="38">
        <f>+C9+D9+E9+F9+G9+H9+S9+T9+U9+V9+W9+X9</f>
        <v>134091202.80999999</v>
      </c>
      <c r="C9" s="39">
        <v>32800104.309999999</v>
      </c>
      <c r="D9" s="40">
        <v>32915018.690000001</v>
      </c>
      <c r="E9" s="40">
        <v>35040123.789999999</v>
      </c>
      <c r="F9" s="40">
        <v>33335956.02</v>
      </c>
      <c r="G9" s="40"/>
      <c r="H9" s="40"/>
      <c r="I9" s="3"/>
      <c r="J9" s="3"/>
      <c r="K9" s="3"/>
      <c r="L9" s="3"/>
      <c r="M9" s="3"/>
      <c r="N9" s="3"/>
      <c r="S9" s="40"/>
      <c r="T9" s="40"/>
      <c r="U9" s="40"/>
      <c r="V9" s="40"/>
      <c r="W9" s="40"/>
      <c r="X9" s="40"/>
    </row>
    <row r="10" spans="1:26" s="34" customFormat="1" x14ac:dyDescent="0.25">
      <c r="A10" s="7" t="s">
        <v>104</v>
      </c>
      <c r="B10" s="41">
        <f>+C10+D10+E10+F10+G10+H10+S10+T10+U10+V10+W10+X10</f>
        <v>54203063.690000005</v>
      </c>
      <c r="C10" s="40">
        <v>13258633.720000001</v>
      </c>
      <c r="D10" s="40">
        <v>13305085.02</v>
      </c>
      <c r="E10" s="40">
        <v>14164106.390000001</v>
      </c>
      <c r="F10" s="40">
        <v>13475238.560000001</v>
      </c>
      <c r="G10" s="40"/>
      <c r="H10" s="40"/>
      <c r="I10" s="3"/>
      <c r="J10" s="3"/>
      <c r="K10" s="3"/>
      <c r="L10" s="3"/>
      <c r="M10" s="3"/>
      <c r="N10" s="3"/>
      <c r="S10" s="40"/>
      <c r="T10" s="40"/>
      <c r="U10" s="40"/>
      <c r="V10" s="40"/>
      <c r="W10" s="40"/>
      <c r="X10" s="40"/>
    </row>
    <row r="11" spans="1:26" s="34" customFormat="1" ht="24" x14ac:dyDescent="0.25">
      <c r="A11" s="7" t="s">
        <v>105</v>
      </c>
      <c r="B11" s="41">
        <f>+C11+D11+E11+F11+G11+H11+S100+S11+T11+U11+V11</f>
        <v>0</v>
      </c>
      <c r="C11" s="40">
        <v>0</v>
      </c>
      <c r="D11" s="40">
        <v>0</v>
      </c>
      <c r="E11" s="40">
        <v>0</v>
      </c>
      <c r="F11" s="40">
        <v>0</v>
      </c>
      <c r="G11" s="40"/>
      <c r="H11" s="40"/>
      <c r="I11" s="3"/>
      <c r="J11" s="3"/>
      <c r="K11" s="3"/>
      <c r="L11" s="3"/>
      <c r="M11" s="3"/>
      <c r="N11" s="3"/>
      <c r="S11" s="40"/>
      <c r="T11" s="40"/>
      <c r="U11" s="40"/>
      <c r="V11" s="40"/>
      <c r="W11" s="40"/>
      <c r="X11" s="40"/>
    </row>
    <row r="12" spans="1:26" s="34" customFormat="1" x14ac:dyDescent="0.25">
      <c r="A12" s="7" t="s">
        <v>106</v>
      </c>
      <c r="B12" s="41">
        <f>+C12+D12+E12+F12+G12+H12+S12+T12+U110+U12+V12+W12+X12</f>
        <v>2045147.26</v>
      </c>
      <c r="C12" s="40">
        <v>308396.78000000003</v>
      </c>
      <c r="D12" s="40">
        <v>356638.39</v>
      </c>
      <c r="E12" s="40">
        <v>555846.32999999996</v>
      </c>
      <c r="F12" s="40">
        <v>824265.76</v>
      </c>
      <c r="G12" s="40"/>
      <c r="H12" s="40"/>
      <c r="I12" s="3"/>
      <c r="J12" s="3"/>
      <c r="K12" s="3"/>
      <c r="L12" s="3"/>
      <c r="M12" s="3"/>
      <c r="N12" s="3"/>
      <c r="S12" s="40"/>
      <c r="T12" s="40"/>
      <c r="U12" s="40"/>
      <c r="V12" s="40"/>
      <c r="W12" s="40"/>
      <c r="X12" s="40"/>
    </row>
    <row r="13" spans="1:26" s="34" customFormat="1" x14ac:dyDescent="0.25">
      <c r="A13" s="7" t="s">
        <v>107</v>
      </c>
      <c r="B13" s="41">
        <f>+C13+D13+E13+F13+G13+H13+S13+T13+U13+V13+W13+X13</f>
        <v>27902.61</v>
      </c>
      <c r="C13" s="40">
        <v>19759.64</v>
      </c>
      <c r="D13" s="40">
        <v>6142.97</v>
      </c>
      <c r="E13" s="40">
        <v>1000</v>
      </c>
      <c r="F13" s="40">
        <v>1000</v>
      </c>
      <c r="G13" s="40"/>
      <c r="H13" s="40"/>
      <c r="I13" s="3"/>
      <c r="J13" s="3"/>
      <c r="K13" s="3"/>
      <c r="L13" s="3"/>
      <c r="M13" s="3"/>
      <c r="N13" s="3"/>
      <c r="S13" s="40"/>
      <c r="T13" s="40"/>
      <c r="U13" s="40"/>
      <c r="V13" s="40"/>
      <c r="W13" s="40"/>
      <c r="X13" s="40"/>
    </row>
    <row r="14" spans="1:26" s="34" customFormat="1" ht="24" x14ac:dyDescent="0.25">
      <c r="A14" s="7" t="s">
        <v>108</v>
      </c>
      <c r="B14" s="41">
        <f>+C14+D14+E14+F14+G14+H14+S14+T14+V14+U14</f>
        <v>0</v>
      </c>
      <c r="C14" s="40">
        <v>0</v>
      </c>
      <c r="D14" s="40">
        <v>0</v>
      </c>
      <c r="E14" s="40">
        <v>0</v>
      </c>
      <c r="F14" s="40">
        <v>0</v>
      </c>
      <c r="G14" s="40"/>
      <c r="H14" s="40"/>
      <c r="I14" s="3"/>
      <c r="J14" s="3"/>
      <c r="K14" s="3"/>
      <c r="L14" s="3"/>
      <c r="M14" s="3"/>
      <c r="N14" s="3"/>
      <c r="S14" s="40"/>
      <c r="T14" s="40"/>
      <c r="U14" s="40"/>
      <c r="V14" s="40"/>
      <c r="W14" s="40"/>
      <c r="X14" s="40"/>
    </row>
    <row r="15" spans="1:26" s="34" customFormat="1" x14ac:dyDescent="0.25">
      <c r="A15" s="27" t="s">
        <v>109</v>
      </c>
      <c r="B15" s="41">
        <f>+C15+D15+E15+F15+G15+H15+S15+T15+U15+V15+W15+X15</f>
        <v>190367316.37</v>
      </c>
      <c r="C15" s="40">
        <f>SUM(C9:C14)</f>
        <v>46386894.450000003</v>
      </c>
      <c r="D15" s="40">
        <f>SUM(D9:D14)</f>
        <v>46582885.07</v>
      </c>
      <c r="E15" s="40">
        <f t="shared" ref="E15:X15" si="0">SUM(E9:E14)</f>
        <v>49761076.509999998</v>
      </c>
      <c r="F15" s="40">
        <f t="shared" si="0"/>
        <v>47636460.339999996</v>
      </c>
      <c r="G15" s="40">
        <f t="shared" si="0"/>
        <v>0</v>
      </c>
      <c r="H15" s="40">
        <f t="shared" si="0"/>
        <v>0</v>
      </c>
      <c r="I15" s="40">
        <f t="shared" si="0"/>
        <v>0</v>
      </c>
      <c r="J15" s="40">
        <f t="shared" si="0"/>
        <v>0</v>
      </c>
      <c r="K15" s="40">
        <f t="shared" si="0"/>
        <v>0</v>
      </c>
      <c r="L15" s="40">
        <f t="shared" si="0"/>
        <v>0</v>
      </c>
      <c r="M15" s="40">
        <f t="shared" si="0"/>
        <v>0</v>
      </c>
      <c r="N15" s="40">
        <f t="shared" si="0"/>
        <v>0</v>
      </c>
      <c r="O15" s="40">
        <f t="shared" si="0"/>
        <v>0</v>
      </c>
      <c r="P15" s="40">
        <f t="shared" si="0"/>
        <v>0</v>
      </c>
      <c r="Q15" s="40">
        <f t="shared" si="0"/>
        <v>0</v>
      </c>
      <c r="R15" s="40">
        <f t="shared" si="0"/>
        <v>0</v>
      </c>
      <c r="S15" s="40">
        <f t="shared" si="0"/>
        <v>0</v>
      </c>
      <c r="T15" s="40">
        <f t="shared" si="0"/>
        <v>0</v>
      </c>
      <c r="U15" s="40">
        <f t="shared" si="0"/>
        <v>0</v>
      </c>
      <c r="V15" s="40">
        <f t="shared" si="0"/>
        <v>0</v>
      </c>
      <c r="W15" s="40">
        <f t="shared" si="0"/>
        <v>0</v>
      </c>
      <c r="X15" s="40">
        <f t="shared" si="0"/>
        <v>0</v>
      </c>
    </row>
    <row r="16" spans="1:26" s="34" customFormat="1" x14ac:dyDescent="0.25">
      <c r="A16" s="27" t="s">
        <v>110</v>
      </c>
      <c r="B16" s="27">
        <f>SUM(C16:W16)+X16</f>
        <v>190367316.37</v>
      </c>
      <c r="C16" s="27">
        <f>SUM(C15)</f>
        <v>46386894.450000003</v>
      </c>
      <c r="D16" s="27">
        <f>SUM(D15)</f>
        <v>46582885.07</v>
      </c>
      <c r="E16" s="27">
        <f>SUM(E15)</f>
        <v>49761076.509999998</v>
      </c>
      <c r="F16" s="27">
        <f>+F15</f>
        <v>47636460.339999996</v>
      </c>
      <c r="G16" s="27">
        <f>+G15</f>
        <v>0</v>
      </c>
      <c r="H16" s="27">
        <f>+H15</f>
        <v>0</v>
      </c>
      <c r="I16" s="3"/>
      <c r="J16" s="3"/>
      <c r="K16" s="3"/>
      <c r="L16" s="3"/>
      <c r="M16" s="3"/>
      <c r="N16" s="3"/>
      <c r="S16" s="27">
        <f t="shared" ref="S16:X16" si="1">+S15</f>
        <v>0</v>
      </c>
      <c r="T16" s="27">
        <f t="shared" si="1"/>
        <v>0</v>
      </c>
      <c r="U16" s="27">
        <f t="shared" si="1"/>
        <v>0</v>
      </c>
      <c r="V16" s="27">
        <f t="shared" si="1"/>
        <v>0</v>
      </c>
      <c r="W16" s="27">
        <f t="shared" si="1"/>
        <v>0</v>
      </c>
      <c r="X16" s="27">
        <f t="shared" si="1"/>
        <v>0</v>
      </c>
    </row>
    <row r="17" spans="1:14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3" t="s">
        <v>1</v>
      </c>
      <c r="B18" s="3" t="s">
        <v>2</v>
      </c>
      <c r="C18" s="3" t="s">
        <v>3</v>
      </c>
      <c r="D18" s="3" t="s">
        <v>81</v>
      </c>
      <c r="E18" s="3" t="s">
        <v>82</v>
      </c>
      <c r="F18" s="3" t="s">
        <v>83</v>
      </c>
      <c r="G18" s="3" t="s">
        <v>84</v>
      </c>
      <c r="H18" s="3" t="s">
        <v>85</v>
      </c>
      <c r="I18" s="3" t="s">
        <v>86</v>
      </c>
      <c r="J18" s="3" t="s">
        <v>87</v>
      </c>
      <c r="K18" s="3" t="s">
        <v>88</v>
      </c>
      <c r="L18" s="3" t="s">
        <v>89</v>
      </c>
      <c r="M18" s="3" t="s">
        <v>90</v>
      </c>
      <c r="N18" s="3" t="s">
        <v>91</v>
      </c>
    </row>
    <row r="19" spans="1:14" x14ac:dyDescent="0.25">
      <c r="A19" s="4" t="s">
        <v>4</v>
      </c>
      <c r="B19" s="5"/>
      <c r="C19" s="5"/>
    </row>
    <row r="20" spans="1:14" s="8" customFormat="1" ht="24" x14ac:dyDescent="0.2">
      <c r="A20" s="27" t="s">
        <v>5</v>
      </c>
    </row>
    <row r="21" spans="1:14" x14ac:dyDescent="0.25">
      <c r="A21" s="9" t="s">
        <v>6</v>
      </c>
      <c r="B21" s="10">
        <f>SUM(C21:N21)</f>
        <v>102827310.63</v>
      </c>
      <c r="C21" s="10">
        <v>19690626.890000001</v>
      </c>
      <c r="D21" s="11">
        <v>26166357.109999999</v>
      </c>
      <c r="E21" s="11">
        <v>24163628.5</v>
      </c>
      <c r="F21" s="11">
        <v>32806698.129999999</v>
      </c>
      <c r="G21" s="12"/>
      <c r="H21" s="12"/>
      <c r="I21" s="12"/>
      <c r="J21" s="12"/>
      <c r="K21" s="12"/>
      <c r="L21" s="12"/>
      <c r="M21" s="12"/>
      <c r="N21" s="12"/>
    </row>
    <row r="22" spans="1:14" x14ac:dyDescent="0.25">
      <c r="A22" s="9" t="s">
        <v>7</v>
      </c>
      <c r="B22" s="10">
        <f t="shared" ref="B22:B25" si="2">SUM(C22:N22)</f>
        <v>12042036.140000001</v>
      </c>
      <c r="C22" s="10">
        <v>3165243.93</v>
      </c>
      <c r="D22" s="12">
        <v>3551219.94</v>
      </c>
      <c r="E22" s="12">
        <v>2691321.54</v>
      </c>
      <c r="F22" s="12">
        <v>2634250.73</v>
      </c>
      <c r="G22" s="12"/>
      <c r="H22" s="12"/>
      <c r="I22" s="12"/>
      <c r="J22" s="12"/>
      <c r="K22" s="12"/>
      <c r="L22" s="12"/>
      <c r="M22" s="12"/>
      <c r="N22" s="12"/>
    </row>
    <row r="23" spans="1:14" ht="24" x14ac:dyDescent="0.25">
      <c r="A23" s="9" t="s">
        <v>8</v>
      </c>
      <c r="B23" s="10">
        <f t="shared" si="2"/>
        <v>254000</v>
      </c>
      <c r="C23" s="10">
        <v>119000</v>
      </c>
      <c r="D23" s="12">
        <v>0</v>
      </c>
      <c r="E23" s="12">
        <v>90000</v>
      </c>
      <c r="F23" s="12">
        <v>45000</v>
      </c>
      <c r="G23" s="12"/>
      <c r="H23" s="12"/>
      <c r="I23" s="12"/>
      <c r="J23" s="12"/>
      <c r="K23" s="12"/>
      <c r="L23" s="12"/>
      <c r="M23" s="12"/>
      <c r="N23" s="12"/>
    </row>
    <row r="24" spans="1:14" ht="24" x14ac:dyDescent="0.25">
      <c r="A24" s="9" t="s">
        <v>9</v>
      </c>
      <c r="B24" s="10">
        <f t="shared" si="2"/>
        <v>20694387.100000001</v>
      </c>
      <c r="C24" s="10">
        <v>4090240.98</v>
      </c>
      <c r="D24" s="12">
        <v>5339671.4400000004</v>
      </c>
      <c r="E24" s="12">
        <v>5603023.2000000002</v>
      </c>
      <c r="F24" s="12">
        <v>5661451.4800000004</v>
      </c>
      <c r="G24" s="12"/>
      <c r="H24" s="12"/>
      <c r="I24" s="12"/>
      <c r="J24" s="12"/>
      <c r="K24" s="12"/>
      <c r="L24" s="12"/>
      <c r="M24" s="12"/>
      <c r="N24" s="12"/>
    </row>
    <row r="25" spans="1:14" ht="24" x14ac:dyDescent="0.25">
      <c r="A25" s="9" t="s">
        <v>10</v>
      </c>
      <c r="B25" s="10">
        <f t="shared" si="2"/>
        <v>9243442.3000000007</v>
      </c>
      <c r="C25" s="10">
        <v>2247081.44</v>
      </c>
      <c r="D25" s="12">
        <v>2195989.81</v>
      </c>
      <c r="E25" s="12">
        <v>2315258.2999999998</v>
      </c>
      <c r="F25" s="12">
        <v>2485112.75</v>
      </c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27" t="s">
        <v>99</v>
      </c>
      <c r="B26" s="6">
        <f>SUM(C26:N26)</f>
        <v>145061176.17000002</v>
      </c>
      <c r="C26" s="6">
        <f>SUM(C21:C25)</f>
        <v>29312193.240000002</v>
      </c>
      <c r="D26" s="6">
        <f>SUM(D21:D25)</f>
        <v>37253238.300000004</v>
      </c>
      <c r="E26" s="6">
        <f>SUM(E21:E25)</f>
        <v>34863231.539999999</v>
      </c>
      <c r="F26" s="6">
        <f>SUM(F21:F25)</f>
        <v>43632513.090000004</v>
      </c>
      <c r="G26" s="6">
        <f t="shared" ref="G26:N26" si="3">SUM(G21:G25)</f>
        <v>0</v>
      </c>
      <c r="H26" s="6">
        <f t="shared" si="3"/>
        <v>0</v>
      </c>
      <c r="I26" s="6">
        <f t="shared" si="3"/>
        <v>0</v>
      </c>
      <c r="J26" s="6">
        <f t="shared" si="3"/>
        <v>0</v>
      </c>
      <c r="K26" s="6">
        <f t="shared" si="3"/>
        <v>0</v>
      </c>
      <c r="L26" s="6">
        <f t="shared" si="3"/>
        <v>0</v>
      </c>
      <c r="M26" s="6">
        <f>SUM(M21:M25)</f>
        <v>0</v>
      </c>
      <c r="N26" s="6">
        <f t="shared" si="3"/>
        <v>0</v>
      </c>
    </row>
    <row r="27" spans="1:14" s="13" customFormat="1" ht="12" x14ac:dyDescent="0.2">
      <c r="A27" s="27" t="s">
        <v>11</v>
      </c>
    </row>
    <row r="28" spans="1:14" x14ac:dyDescent="0.25">
      <c r="A28" s="9" t="s">
        <v>12</v>
      </c>
      <c r="B28" s="10">
        <f>SUM(C28:N28)</f>
        <v>2028636.1400000001</v>
      </c>
      <c r="C28" s="7">
        <v>590911.14</v>
      </c>
      <c r="D28" s="10">
        <v>471569.58</v>
      </c>
      <c r="E28" s="10">
        <v>516094.78</v>
      </c>
      <c r="F28" s="10">
        <v>450060.64</v>
      </c>
      <c r="G28" s="10"/>
      <c r="H28" s="7"/>
      <c r="I28" s="7"/>
      <c r="J28" s="7"/>
      <c r="K28" s="7"/>
      <c r="L28" s="7"/>
      <c r="M28" s="7"/>
      <c r="N28" s="7"/>
    </row>
    <row r="29" spans="1:14" ht="24" x14ac:dyDescent="0.25">
      <c r="A29" s="9" t="s">
        <v>80</v>
      </c>
      <c r="B29" s="10">
        <f t="shared" ref="B29:B36" si="4">SUM(C29:N29)</f>
        <v>852332.55</v>
      </c>
      <c r="C29" s="10">
        <v>275498</v>
      </c>
      <c r="D29" s="10">
        <v>191723.9</v>
      </c>
      <c r="E29" s="14">
        <v>276110.65000000002</v>
      </c>
      <c r="F29" s="10">
        <v>109000</v>
      </c>
      <c r="G29" s="10"/>
      <c r="H29" s="7"/>
      <c r="I29" s="7"/>
      <c r="J29" s="7"/>
      <c r="K29" s="7"/>
      <c r="L29" s="7"/>
      <c r="M29" s="7"/>
      <c r="N29" s="7"/>
    </row>
    <row r="30" spans="1:14" x14ac:dyDescent="0.25">
      <c r="A30" s="9" t="s">
        <v>13</v>
      </c>
      <c r="B30" s="10">
        <f t="shared" si="4"/>
        <v>0</v>
      </c>
      <c r="C30" s="10">
        <v>0</v>
      </c>
      <c r="D30" s="12">
        <v>0</v>
      </c>
      <c r="E30" s="12">
        <v>0</v>
      </c>
      <c r="F30" s="12">
        <v>0</v>
      </c>
      <c r="G30" s="12"/>
      <c r="H30" s="12"/>
      <c r="I30" s="15"/>
      <c r="J30" s="16"/>
      <c r="K30" s="16"/>
      <c r="L30" s="7"/>
      <c r="M30" s="16"/>
      <c r="N30" s="7"/>
    </row>
    <row r="31" spans="1:14" x14ac:dyDescent="0.25">
      <c r="A31" s="9" t="s">
        <v>14</v>
      </c>
      <c r="B31" s="10">
        <f t="shared" si="4"/>
        <v>37440</v>
      </c>
      <c r="C31" s="10">
        <v>0</v>
      </c>
      <c r="D31" s="10">
        <v>37380</v>
      </c>
      <c r="E31" s="10">
        <v>60</v>
      </c>
      <c r="F31" s="10">
        <v>0</v>
      </c>
      <c r="G31" s="10"/>
      <c r="H31" s="7"/>
      <c r="I31" s="7"/>
      <c r="J31" s="7"/>
      <c r="K31" s="7"/>
      <c r="L31" s="7"/>
      <c r="M31" s="7"/>
      <c r="N31" s="7"/>
    </row>
    <row r="32" spans="1:14" x14ac:dyDescent="0.25">
      <c r="A32" s="9" t="s">
        <v>15</v>
      </c>
      <c r="B32" s="10">
        <f t="shared" si="4"/>
        <v>966407.32000000007</v>
      </c>
      <c r="C32" s="10">
        <v>634663.89</v>
      </c>
      <c r="D32" s="10">
        <v>95433.68</v>
      </c>
      <c r="E32" s="10">
        <v>95433.68</v>
      </c>
      <c r="F32" s="10">
        <v>140876.07</v>
      </c>
      <c r="G32" s="10"/>
      <c r="H32" s="7"/>
      <c r="I32" s="7"/>
      <c r="J32" s="7"/>
      <c r="K32" s="7"/>
      <c r="L32" s="7"/>
      <c r="M32" s="7"/>
      <c r="N32" s="7"/>
    </row>
    <row r="33" spans="1:14" x14ac:dyDescent="0.25">
      <c r="A33" s="9" t="s">
        <v>16</v>
      </c>
      <c r="B33" s="10">
        <f t="shared" si="4"/>
        <v>748388.17999999993</v>
      </c>
      <c r="C33" s="10">
        <v>157416.71</v>
      </c>
      <c r="D33" s="10">
        <v>211994.05</v>
      </c>
      <c r="E33" s="10">
        <v>197473.71</v>
      </c>
      <c r="F33" s="10">
        <v>181503.71</v>
      </c>
      <c r="G33" s="10"/>
      <c r="H33" s="7"/>
      <c r="I33" s="7"/>
      <c r="J33" s="7"/>
      <c r="K33" s="7"/>
      <c r="L33" s="7"/>
      <c r="M33" s="7"/>
      <c r="N33" s="7"/>
    </row>
    <row r="34" spans="1:14" ht="48" x14ac:dyDescent="0.25">
      <c r="A34" s="9" t="s">
        <v>17</v>
      </c>
      <c r="B34" s="10">
        <f t="shared" si="4"/>
        <v>1654525.62</v>
      </c>
      <c r="C34" s="10">
        <v>21514.68</v>
      </c>
      <c r="D34" s="10">
        <v>104302.28</v>
      </c>
      <c r="E34" s="10">
        <v>32213.1</v>
      </c>
      <c r="F34" s="10">
        <v>1496495.56</v>
      </c>
      <c r="G34" s="10"/>
      <c r="H34" s="10"/>
      <c r="I34" s="10"/>
      <c r="J34" s="10"/>
      <c r="K34" s="10"/>
      <c r="L34" s="7"/>
      <c r="M34" s="7"/>
      <c r="N34" s="7"/>
    </row>
    <row r="35" spans="1:14" ht="36" x14ac:dyDescent="0.25">
      <c r="A35" s="9" t="s">
        <v>18</v>
      </c>
      <c r="B35" s="10">
        <f t="shared" si="4"/>
        <v>4969804.7200000007</v>
      </c>
      <c r="C35" s="10">
        <v>1593985.25</v>
      </c>
      <c r="D35" s="10">
        <v>1720560.31</v>
      </c>
      <c r="E35" s="10">
        <v>396332.43</v>
      </c>
      <c r="F35" s="10">
        <v>1258926.73</v>
      </c>
      <c r="G35" s="10"/>
      <c r="H35" s="10"/>
      <c r="I35" s="10"/>
      <c r="J35" s="10"/>
      <c r="K35" s="10"/>
      <c r="L35" s="7"/>
      <c r="M35" s="7"/>
      <c r="N35" s="7"/>
    </row>
    <row r="36" spans="1:14" ht="24" x14ac:dyDescent="0.25">
      <c r="A36" s="9" t="s">
        <v>19</v>
      </c>
      <c r="B36" s="10">
        <f t="shared" si="4"/>
        <v>946903.34</v>
      </c>
      <c r="C36" s="10">
        <v>203454.56</v>
      </c>
      <c r="D36" s="10">
        <v>209812.66</v>
      </c>
      <c r="E36" s="10">
        <v>312846.45</v>
      </c>
      <c r="F36" s="10">
        <v>220789.67</v>
      </c>
      <c r="G36" s="10"/>
      <c r="H36" s="7"/>
      <c r="I36" s="7"/>
      <c r="J36" s="7"/>
      <c r="K36" s="7"/>
      <c r="L36" s="7"/>
      <c r="M36" s="7"/>
      <c r="N36" s="7"/>
    </row>
    <row r="37" spans="1:14" x14ac:dyDescent="0.25">
      <c r="A37" s="27" t="s">
        <v>99</v>
      </c>
      <c r="B37" s="6">
        <f>SUM(C37:N37)</f>
        <v>12204437.869999999</v>
      </c>
      <c r="C37" s="6">
        <f>SUM(C28:C36)</f>
        <v>3477444.23</v>
      </c>
      <c r="D37" s="6">
        <f t="shared" ref="D37:N37" si="5">SUM(D28:D36)</f>
        <v>3042776.46</v>
      </c>
      <c r="E37" s="6">
        <f t="shared" si="5"/>
        <v>1826564.8</v>
      </c>
      <c r="F37" s="6">
        <f>SUM(F28:F36)</f>
        <v>3857652.38</v>
      </c>
      <c r="G37" s="6">
        <f t="shared" si="5"/>
        <v>0</v>
      </c>
      <c r="H37" s="6">
        <f t="shared" si="5"/>
        <v>0</v>
      </c>
      <c r="I37" s="6">
        <f t="shared" si="5"/>
        <v>0</v>
      </c>
      <c r="J37" s="6">
        <f t="shared" si="5"/>
        <v>0</v>
      </c>
      <c r="K37" s="6">
        <f t="shared" si="5"/>
        <v>0</v>
      </c>
      <c r="L37" s="6">
        <f t="shared" si="5"/>
        <v>0</v>
      </c>
      <c r="M37" s="6">
        <f t="shared" si="5"/>
        <v>0</v>
      </c>
      <c r="N37" s="6">
        <f t="shared" si="5"/>
        <v>0</v>
      </c>
    </row>
    <row r="38" spans="1:14" s="8" customFormat="1" ht="12" x14ac:dyDescent="0.2">
      <c r="A38" s="27" t="s">
        <v>20</v>
      </c>
    </row>
    <row r="39" spans="1:14" ht="24" x14ac:dyDescent="0.25">
      <c r="A39" s="9" t="s">
        <v>21</v>
      </c>
      <c r="B39" s="10">
        <f t="shared" ref="B39:B45" si="6">SUM(C39:N39)</f>
        <v>199539.59</v>
      </c>
      <c r="C39" s="10">
        <v>49080.44</v>
      </c>
      <c r="D39" s="14">
        <v>64184.66</v>
      </c>
      <c r="E39" s="10">
        <v>40248.9</v>
      </c>
      <c r="F39" s="10">
        <v>46025.59</v>
      </c>
      <c r="G39" s="10"/>
      <c r="H39" s="7"/>
      <c r="I39" s="7"/>
      <c r="J39" s="7"/>
      <c r="K39" s="7"/>
      <c r="L39" s="7"/>
      <c r="M39" s="7"/>
      <c r="N39" s="7"/>
    </row>
    <row r="40" spans="1:14" x14ac:dyDescent="0.25">
      <c r="A40" s="9" t="s">
        <v>22</v>
      </c>
      <c r="B40" s="10">
        <f t="shared" si="6"/>
        <v>20708.21</v>
      </c>
      <c r="C40" s="10">
        <v>9738.4599999999991</v>
      </c>
      <c r="D40" s="10">
        <v>3790.32</v>
      </c>
      <c r="E40" s="7">
        <v>1602.44</v>
      </c>
      <c r="F40" s="7">
        <v>5576.99</v>
      </c>
      <c r="G40" s="7"/>
      <c r="H40" s="7"/>
      <c r="I40" s="7"/>
      <c r="J40" s="7"/>
      <c r="K40" s="7"/>
      <c r="L40" s="7"/>
      <c r="M40" s="7"/>
      <c r="N40" s="7"/>
    </row>
    <row r="41" spans="1:14" ht="24" x14ac:dyDescent="0.25">
      <c r="A41" s="9" t="s">
        <v>23</v>
      </c>
      <c r="B41" s="10">
        <f t="shared" si="6"/>
        <v>290987.48</v>
      </c>
      <c r="C41" s="10">
        <v>36052.85</v>
      </c>
      <c r="D41" s="10">
        <v>141795.97</v>
      </c>
      <c r="E41" s="14">
        <v>65354.1</v>
      </c>
      <c r="F41" s="10">
        <v>47784.56</v>
      </c>
      <c r="G41" s="10"/>
      <c r="H41" s="7"/>
      <c r="I41" s="7"/>
      <c r="J41" s="7"/>
      <c r="K41" s="7"/>
      <c r="L41" s="7"/>
      <c r="M41" s="7"/>
      <c r="N41" s="7"/>
    </row>
    <row r="42" spans="1:14" ht="24" x14ac:dyDescent="0.25">
      <c r="A42" s="9" t="s">
        <v>24</v>
      </c>
      <c r="B42" s="10">
        <f t="shared" si="6"/>
        <v>22514.400000000001</v>
      </c>
      <c r="C42" s="14">
        <v>15611.4</v>
      </c>
      <c r="D42" s="10">
        <v>5369</v>
      </c>
      <c r="E42" s="10">
        <v>767</v>
      </c>
      <c r="F42" s="10">
        <v>767</v>
      </c>
      <c r="G42" s="10"/>
      <c r="H42" s="7"/>
      <c r="I42" s="7"/>
      <c r="J42" s="7"/>
      <c r="K42" s="7"/>
      <c r="L42" s="7"/>
      <c r="M42" s="7"/>
      <c r="N42" s="7"/>
    </row>
    <row r="43" spans="1:14" ht="24" x14ac:dyDescent="0.25">
      <c r="A43" s="9" t="s">
        <v>25</v>
      </c>
      <c r="B43" s="10">
        <f t="shared" si="6"/>
        <v>65557.91</v>
      </c>
      <c r="C43" s="10">
        <v>15452.97</v>
      </c>
      <c r="D43" s="10">
        <v>17520.79</v>
      </c>
      <c r="E43" s="10">
        <v>14861.94</v>
      </c>
      <c r="F43" s="10">
        <v>17722.21</v>
      </c>
      <c r="G43" s="10"/>
      <c r="H43" s="7"/>
      <c r="I43" s="7"/>
      <c r="J43" s="7"/>
      <c r="K43" s="7"/>
      <c r="L43" s="7"/>
      <c r="M43" s="7"/>
      <c r="N43" s="7"/>
    </row>
    <row r="44" spans="1:14" ht="24" x14ac:dyDescent="0.25">
      <c r="A44" s="9" t="s">
        <v>26</v>
      </c>
      <c r="B44" s="10">
        <f t="shared" si="6"/>
        <v>4752.93</v>
      </c>
      <c r="C44" s="7">
        <v>4265</v>
      </c>
      <c r="D44" s="10">
        <v>0</v>
      </c>
      <c r="E44" s="10">
        <v>487.93</v>
      </c>
      <c r="F44" s="10">
        <v>0</v>
      </c>
      <c r="G44" s="10"/>
      <c r="H44" s="7"/>
      <c r="I44" s="7"/>
      <c r="J44" s="7"/>
      <c r="K44" s="7"/>
      <c r="L44" s="7"/>
      <c r="M44" s="7"/>
      <c r="N44" s="7"/>
    </row>
    <row r="45" spans="1:14" ht="35.25" customHeight="1" x14ac:dyDescent="0.25">
      <c r="A45" s="9" t="s">
        <v>27</v>
      </c>
      <c r="B45" s="10">
        <f t="shared" si="6"/>
        <v>2514778.85</v>
      </c>
      <c r="C45" s="10">
        <v>435237.13</v>
      </c>
      <c r="D45" s="10">
        <v>611491.09</v>
      </c>
      <c r="E45" s="10">
        <v>932880.01</v>
      </c>
      <c r="F45" s="10">
        <v>535170.62</v>
      </c>
      <c r="G45" s="10"/>
      <c r="H45" s="10"/>
      <c r="I45" s="10"/>
      <c r="J45" s="7"/>
      <c r="K45" s="7"/>
      <c r="L45" s="7"/>
      <c r="M45" s="7"/>
      <c r="N45" s="7"/>
    </row>
    <row r="46" spans="1:14" ht="33.75" customHeight="1" x14ac:dyDescent="0.25">
      <c r="A46" s="9" t="s">
        <v>28</v>
      </c>
      <c r="B46" s="10">
        <f>SUM(C46:N46)</f>
        <v>0</v>
      </c>
      <c r="C46" s="10">
        <v>0</v>
      </c>
      <c r="D46" s="11">
        <v>0</v>
      </c>
      <c r="E46" s="12">
        <v>0</v>
      </c>
      <c r="F46" s="12">
        <v>0</v>
      </c>
      <c r="G46" s="12"/>
      <c r="H46" s="12"/>
      <c r="I46" s="15"/>
      <c r="J46" s="15"/>
      <c r="K46" s="15"/>
      <c r="L46" s="17"/>
      <c r="M46" s="17"/>
      <c r="N46" s="17"/>
    </row>
    <row r="47" spans="1:14" ht="24" x14ac:dyDescent="0.25">
      <c r="A47" s="9" t="s">
        <v>29</v>
      </c>
      <c r="B47" s="10">
        <f>SUM(C47:N47)</f>
        <v>542417.02</v>
      </c>
      <c r="C47" s="10">
        <v>60592.2</v>
      </c>
      <c r="D47" s="10">
        <v>142202.12</v>
      </c>
      <c r="E47" s="10">
        <v>305564.12</v>
      </c>
      <c r="F47" s="10">
        <v>34058.58</v>
      </c>
      <c r="G47" s="10"/>
      <c r="H47" s="10"/>
      <c r="I47" s="10"/>
      <c r="J47" s="7"/>
      <c r="K47" s="7"/>
      <c r="L47" s="7"/>
      <c r="M47" s="7"/>
      <c r="N47" s="7"/>
    </row>
    <row r="48" spans="1:14" x14ac:dyDescent="0.25">
      <c r="A48" s="27" t="s">
        <v>99</v>
      </c>
      <c r="B48" s="6">
        <f>SUM(C48:N48)</f>
        <v>3661256.3899999997</v>
      </c>
      <c r="C48" s="6">
        <f>SUM(C39:C47)</f>
        <v>626030.44999999995</v>
      </c>
      <c r="D48" s="6">
        <f t="shared" ref="D48:N48" si="7">SUM(D39:D47)</f>
        <v>986353.95</v>
      </c>
      <c r="E48" s="6">
        <f t="shared" si="7"/>
        <v>1361766.44</v>
      </c>
      <c r="F48" s="6">
        <f t="shared" si="7"/>
        <v>687105.54999999993</v>
      </c>
      <c r="G48" s="6">
        <f t="shared" si="7"/>
        <v>0</v>
      </c>
      <c r="H48" s="6">
        <f t="shared" si="7"/>
        <v>0</v>
      </c>
      <c r="I48" s="6">
        <f t="shared" si="7"/>
        <v>0</v>
      </c>
      <c r="J48" s="6">
        <f t="shared" si="7"/>
        <v>0</v>
      </c>
      <c r="K48" s="6">
        <f t="shared" si="7"/>
        <v>0</v>
      </c>
      <c r="L48" s="6">
        <f t="shared" si="7"/>
        <v>0</v>
      </c>
      <c r="M48" s="6">
        <f t="shared" si="7"/>
        <v>0</v>
      </c>
      <c r="N48" s="6">
        <f t="shared" si="7"/>
        <v>0</v>
      </c>
    </row>
    <row r="49" spans="1:14" s="13" customFormat="1" ht="12" x14ac:dyDescent="0.2">
      <c r="A49" s="27" t="s">
        <v>30</v>
      </c>
    </row>
    <row r="50" spans="1:14" ht="24" x14ac:dyDescent="0.25">
      <c r="A50" s="9" t="s">
        <v>31</v>
      </c>
      <c r="B50" s="10">
        <f>SUM(C50:N50)</f>
        <v>172885</v>
      </c>
      <c r="C50" s="10">
        <v>70000</v>
      </c>
      <c r="D50" s="10">
        <v>102885</v>
      </c>
      <c r="E50" s="10"/>
      <c r="F50" s="10">
        <v>0</v>
      </c>
      <c r="G50" s="10"/>
      <c r="H50" s="7"/>
      <c r="I50" s="7"/>
      <c r="J50" s="7"/>
      <c r="K50" s="7"/>
      <c r="L50" s="7"/>
      <c r="M50" s="7"/>
      <c r="N50" s="7"/>
    </row>
    <row r="51" spans="1:14" ht="36" x14ac:dyDescent="0.25">
      <c r="A51" s="9" t="s">
        <v>32</v>
      </c>
      <c r="B51" s="10">
        <f t="shared" ref="B51:B56" si="8">SUM(C51:N51)</f>
        <v>36218.75</v>
      </c>
      <c r="C51" s="7">
        <v>36218.75</v>
      </c>
      <c r="D51" s="10">
        <v>0</v>
      </c>
      <c r="E51" s="7"/>
      <c r="F51" s="7">
        <v>0</v>
      </c>
      <c r="G51" s="7"/>
      <c r="H51" s="7"/>
      <c r="I51" s="7"/>
      <c r="J51" s="7"/>
      <c r="K51" s="7"/>
      <c r="L51" s="7"/>
      <c r="M51" s="7"/>
      <c r="N51" s="7"/>
    </row>
    <row r="52" spans="1:14" ht="36" x14ac:dyDescent="0.25">
      <c r="A52" s="9" t="s">
        <v>33</v>
      </c>
      <c r="B52" s="10">
        <f t="shared" si="8"/>
        <v>0</v>
      </c>
      <c r="C52" s="7"/>
      <c r="D52" s="10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ht="36" x14ac:dyDescent="0.25">
      <c r="A53" s="9" t="s">
        <v>34</v>
      </c>
      <c r="B53" s="10">
        <f t="shared" si="8"/>
        <v>0</v>
      </c>
      <c r="C53" s="7"/>
      <c r="D53" s="11"/>
      <c r="E53" s="15"/>
      <c r="F53" s="15"/>
      <c r="H53" s="16"/>
      <c r="I53" s="15"/>
      <c r="J53" s="15"/>
      <c r="K53" s="15"/>
      <c r="L53" s="15"/>
      <c r="M53" s="18"/>
      <c r="N53" s="18"/>
    </row>
    <row r="54" spans="1:14" ht="36" x14ac:dyDescent="0.25">
      <c r="A54" s="9" t="s">
        <v>35</v>
      </c>
      <c r="B54" s="10">
        <f t="shared" si="8"/>
        <v>0</v>
      </c>
      <c r="C54" s="7"/>
      <c r="D54" s="10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1:14" ht="24" x14ac:dyDescent="0.25">
      <c r="A55" s="9" t="s">
        <v>36</v>
      </c>
      <c r="B55" s="10">
        <f>SUM(C55:N55)</f>
        <v>669805.84</v>
      </c>
      <c r="C55" s="10">
        <f t="shared" ref="C55:D56" si="9">+D55+E55+F55+G55+H55+I55+J55+K55+L55+M55+N55+O55</f>
        <v>334902.92</v>
      </c>
      <c r="D55" s="10">
        <v>92508.75</v>
      </c>
      <c r="E55" s="10">
        <v>149613.75</v>
      </c>
      <c r="F55" s="10">
        <v>92780.42</v>
      </c>
      <c r="G55" s="10"/>
      <c r="H55" s="7"/>
      <c r="I55" s="7"/>
      <c r="J55" s="7"/>
      <c r="K55" s="7"/>
      <c r="L55" s="7"/>
      <c r="M55" s="7"/>
      <c r="N55" s="7"/>
    </row>
    <row r="56" spans="1:14" ht="36" x14ac:dyDescent="0.25">
      <c r="A56" s="9" t="s">
        <v>37</v>
      </c>
      <c r="B56" s="10">
        <f t="shared" si="8"/>
        <v>0</v>
      </c>
      <c r="C56" s="10">
        <f t="shared" si="9"/>
        <v>0</v>
      </c>
      <c r="D56" s="10">
        <f t="shared" si="9"/>
        <v>0</v>
      </c>
      <c r="E56" s="15"/>
      <c r="F56" s="15"/>
      <c r="G56" s="16"/>
      <c r="H56" s="16"/>
      <c r="I56" s="15"/>
      <c r="J56" s="15"/>
      <c r="K56" s="15"/>
      <c r="L56" s="15"/>
      <c r="M56" s="18"/>
      <c r="N56" s="18"/>
    </row>
    <row r="57" spans="1:14" x14ac:dyDescent="0.25">
      <c r="A57" s="27" t="s">
        <v>99</v>
      </c>
      <c r="B57" s="6">
        <f>SUM(C57:N57)</f>
        <v>878909.59</v>
      </c>
      <c r="C57" s="6">
        <f>SUM(C50:C56)</f>
        <v>441121.67</v>
      </c>
      <c r="D57" s="6">
        <f t="shared" ref="D57:N57" si="10">SUM(D50:D56)</f>
        <v>195393.75</v>
      </c>
      <c r="E57" s="6">
        <f t="shared" si="10"/>
        <v>149613.75</v>
      </c>
      <c r="F57" s="6">
        <f t="shared" si="10"/>
        <v>92780.42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0</v>
      </c>
      <c r="L57" s="6">
        <f t="shared" si="10"/>
        <v>0</v>
      </c>
      <c r="M57" s="6">
        <f t="shared" si="10"/>
        <v>0</v>
      </c>
      <c r="N57" s="6">
        <f t="shared" si="10"/>
        <v>0</v>
      </c>
    </row>
    <row r="58" spans="1:14" hidden="1" x14ac:dyDescent="0.25">
      <c r="A58" s="27" t="s">
        <v>38</v>
      </c>
      <c r="B58" s="10"/>
      <c r="C58" s="7"/>
      <c r="D58" s="11"/>
      <c r="E58" s="12"/>
      <c r="F58" s="12"/>
      <c r="G58" s="12"/>
      <c r="H58" s="12"/>
      <c r="I58" s="12"/>
      <c r="J58" s="12"/>
      <c r="K58" s="12"/>
      <c r="L58" s="12"/>
      <c r="M58" s="18"/>
      <c r="N58" s="18"/>
    </row>
    <row r="59" spans="1:14" ht="24" hidden="1" x14ac:dyDescent="0.25">
      <c r="A59" s="9" t="s">
        <v>39</v>
      </c>
      <c r="B59" s="10">
        <f>SUM(C59:N59)</f>
        <v>0</v>
      </c>
      <c r="C59" s="7"/>
      <c r="D59" s="11"/>
      <c r="E59" s="12"/>
      <c r="F59" s="15"/>
      <c r="G59" s="16"/>
      <c r="H59" s="16"/>
      <c r="I59" s="15"/>
      <c r="J59" s="15"/>
      <c r="K59" s="15"/>
      <c r="L59" s="15"/>
      <c r="M59" s="18"/>
      <c r="N59" s="18"/>
    </row>
    <row r="60" spans="1:14" ht="36" hidden="1" x14ac:dyDescent="0.25">
      <c r="A60" s="9" t="s">
        <v>40</v>
      </c>
      <c r="B60" s="10">
        <f t="shared" ref="B60:B65" si="11">SUM(C60:N60)</f>
        <v>0</v>
      </c>
      <c r="C60" s="7"/>
      <c r="D60" s="11"/>
      <c r="E60" s="12"/>
      <c r="F60" s="15"/>
      <c r="G60" s="16"/>
      <c r="H60" s="16"/>
      <c r="I60" s="15"/>
      <c r="J60" s="15"/>
      <c r="K60" s="15"/>
      <c r="L60" s="15"/>
      <c r="M60" s="18"/>
      <c r="N60" s="18"/>
    </row>
    <row r="61" spans="1:14" ht="36" hidden="1" x14ac:dyDescent="0.25">
      <c r="A61" s="9" t="s">
        <v>41</v>
      </c>
      <c r="B61" s="10">
        <f>SUM(C61:N61)</f>
        <v>0</v>
      </c>
      <c r="C61" s="7"/>
      <c r="D61" s="11"/>
      <c r="E61" s="12"/>
      <c r="F61" s="15"/>
      <c r="G61" s="16"/>
      <c r="H61" s="16"/>
      <c r="I61" s="15"/>
      <c r="J61" s="15"/>
      <c r="K61" s="15"/>
      <c r="L61" s="15"/>
      <c r="M61" s="18"/>
      <c r="N61" s="18"/>
    </row>
    <row r="62" spans="1:14" ht="36" hidden="1" x14ac:dyDescent="0.25">
      <c r="A62" s="9" t="s">
        <v>42</v>
      </c>
      <c r="B62" s="10">
        <f t="shared" si="11"/>
        <v>0</v>
      </c>
      <c r="C62" s="7"/>
      <c r="D62" s="11"/>
      <c r="E62" s="12"/>
      <c r="F62" s="15"/>
      <c r="G62" s="16"/>
      <c r="H62" s="16"/>
      <c r="I62" s="15"/>
      <c r="J62" s="15"/>
      <c r="K62" s="15"/>
      <c r="L62" s="15"/>
      <c r="M62" s="18"/>
      <c r="N62" s="18"/>
    </row>
    <row r="63" spans="1:14" ht="36" hidden="1" x14ac:dyDescent="0.25">
      <c r="A63" s="9" t="s">
        <v>43</v>
      </c>
      <c r="B63" s="10">
        <f t="shared" si="11"/>
        <v>0</v>
      </c>
      <c r="C63" s="7"/>
      <c r="D63" s="11"/>
      <c r="E63" s="12"/>
      <c r="F63" s="15"/>
      <c r="G63" s="16"/>
      <c r="H63" s="16"/>
      <c r="I63" s="15"/>
      <c r="J63" s="15"/>
      <c r="K63" s="15"/>
      <c r="L63" s="15"/>
      <c r="M63" s="18"/>
      <c r="N63" s="18"/>
    </row>
    <row r="64" spans="1:14" ht="24" hidden="1" x14ac:dyDescent="0.25">
      <c r="A64" s="9" t="s">
        <v>44</v>
      </c>
      <c r="B64" s="10">
        <f t="shared" si="11"/>
        <v>0</v>
      </c>
      <c r="C64" s="7"/>
      <c r="D64" s="11"/>
      <c r="E64" s="12"/>
      <c r="F64" s="15"/>
      <c r="G64" s="16"/>
      <c r="H64" s="16"/>
      <c r="I64" s="15"/>
      <c r="J64" s="15"/>
      <c r="K64" s="15"/>
      <c r="L64" s="15"/>
      <c r="M64" s="18"/>
      <c r="N64" s="18"/>
    </row>
    <row r="65" spans="1:14" ht="36" hidden="1" x14ac:dyDescent="0.25">
      <c r="A65" s="9" t="s">
        <v>45</v>
      </c>
      <c r="B65" s="10">
        <f t="shared" si="11"/>
        <v>0</v>
      </c>
      <c r="C65" s="7"/>
      <c r="D65" s="11"/>
      <c r="E65" s="12"/>
      <c r="F65" s="15"/>
      <c r="G65" s="16"/>
      <c r="H65" s="16"/>
      <c r="I65" s="15"/>
      <c r="J65" s="15"/>
      <c r="K65" s="15"/>
      <c r="L65" s="15"/>
      <c r="M65" s="18"/>
      <c r="N65" s="18"/>
    </row>
    <row r="66" spans="1:14" hidden="1" x14ac:dyDescent="0.25">
      <c r="A66" s="27" t="s">
        <v>99</v>
      </c>
      <c r="B66" s="6">
        <f>SUM(C66:N66)</f>
        <v>0</v>
      </c>
      <c r="C66" s="6">
        <f>SUM(C59:C65)</f>
        <v>0</v>
      </c>
      <c r="D66" s="6">
        <f t="shared" ref="D66:N66" si="12">SUM(D59:D65)</f>
        <v>0</v>
      </c>
      <c r="E66" s="6">
        <f t="shared" si="12"/>
        <v>0</v>
      </c>
      <c r="F66" s="6">
        <f t="shared" si="12"/>
        <v>0</v>
      </c>
      <c r="G66" s="6">
        <f t="shared" si="12"/>
        <v>0</v>
      </c>
      <c r="H66" s="6">
        <f t="shared" si="12"/>
        <v>0</v>
      </c>
      <c r="I66" s="6">
        <f t="shared" si="12"/>
        <v>0</v>
      </c>
      <c r="J66" s="6">
        <f t="shared" si="12"/>
        <v>0</v>
      </c>
      <c r="K66" s="6">
        <f t="shared" si="12"/>
        <v>0</v>
      </c>
      <c r="L66" s="6">
        <f t="shared" si="12"/>
        <v>0</v>
      </c>
      <c r="M66" s="6">
        <f t="shared" si="12"/>
        <v>0</v>
      </c>
      <c r="N66" s="6">
        <f t="shared" si="12"/>
        <v>0</v>
      </c>
    </row>
    <row r="67" spans="1:14" s="8" customFormat="1" ht="24" x14ac:dyDescent="0.2">
      <c r="A67" s="28" t="s">
        <v>46</v>
      </c>
    </row>
    <row r="68" spans="1:14" x14ac:dyDescent="0.25">
      <c r="A68" s="9" t="s">
        <v>47</v>
      </c>
      <c r="B68" s="10">
        <f t="shared" ref="B68:B76" si="13">SUM(C68:N68)</f>
        <v>385319.56</v>
      </c>
      <c r="C68" s="7">
        <v>385319.56</v>
      </c>
      <c r="D68" s="10">
        <v>0</v>
      </c>
      <c r="E68" s="10">
        <v>0</v>
      </c>
      <c r="F68" s="7">
        <v>0</v>
      </c>
      <c r="G68" s="7"/>
      <c r="H68" s="7"/>
      <c r="I68" s="7"/>
      <c r="J68" s="7"/>
      <c r="K68" s="7"/>
      <c r="L68" s="7"/>
      <c r="M68" s="7"/>
      <c r="N68" s="7"/>
    </row>
    <row r="69" spans="1:14" ht="24" x14ac:dyDescent="0.25">
      <c r="A69" s="9" t="s">
        <v>48</v>
      </c>
      <c r="B69" s="10">
        <f t="shared" si="13"/>
        <v>0</v>
      </c>
      <c r="C69" s="7"/>
      <c r="D69" s="11"/>
      <c r="E69" s="12"/>
      <c r="F69" s="12"/>
      <c r="G69" s="16"/>
      <c r="H69" s="16"/>
      <c r="I69" s="15"/>
      <c r="J69" s="15"/>
      <c r="K69" s="15"/>
      <c r="L69" s="15"/>
      <c r="M69" s="18"/>
      <c r="N69" s="18"/>
    </row>
    <row r="70" spans="1:14" ht="24" x14ac:dyDescent="0.25">
      <c r="A70" s="9" t="s">
        <v>49</v>
      </c>
      <c r="B70" s="10">
        <f t="shared" si="13"/>
        <v>0</v>
      </c>
      <c r="C70" s="7"/>
      <c r="D70" s="11"/>
      <c r="E70" s="12"/>
      <c r="F70" s="12"/>
      <c r="G70" s="16"/>
      <c r="H70" s="16"/>
      <c r="I70" s="15"/>
      <c r="J70" s="15"/>
      <c r="K70" s="15"/>
      <c r="L70" s="15"/>
      <c r="M70" s="18"/>
      <c r="N70" s="18"/>
    </row>
    <row r="71" spans="1:14" ht="36" x14ac:dyDescent="0.25">
      <c r="A71" s="9" t="s">
        <v>50</v>
      </c>
      <c r="B71" s="10">
        <f t="shared" si="13"/>
        <v>0</v>
      </c>
      <c r="C71" s="7"/>
      <c r="D71" s="11"/>
      <c r="E71" s="12"/>
      <c r="F71" s="12"/>
      <c r="G71" s="16"/>
      <c r="H71" s="16"/>
      <c r="I71" s="15"/>
      <c r="J71" s="15"/>
      <c r="K71" s="15"/>
      <c r="L71" s="15"/>
      <c r="M71" s="18"/>
      <c r="N71" s="18"/>
    </row>
    <row r="72" spans="1:14" ht="24" x14ac:dyDescent="0.25">
      <c r="A72" s="9" t="s">
        <v>51</v>
      </c>
      <c r="B72" s="10">
        <f t="shared" si="13"/>
        <v>0</v>
      </c>
      <c r="C72" s="10">
        <f t="shared" ref="C72" si="14">+D72+E72+F72+G72+H72+I72+J72+K72+L72+M72+N72+O72</f>
        <v>0</v>
      </c>
      <c r="D72" s="10">
        <f t="shared" ref="D72" si="15">+E72+F72+G72+H72+I72+J72+K72+L72+M72+N72+O72+P72</f>
        <v>0</v>
      </c>
      <c r="E72" s="12"/>
      <c r="F72" s="12">
        <v>0</v>
      </c>
      <c r="G72" s="16"/>
      <c r="H72" s="16"/>
      <c r="I72" s="16"/>
      <c r="J72" s="16"/>
      <c r="K72" s="7"/>
      <c r="L72" s="16"/>
      <c r="M72" s="16"/>
      <c r="N72" s="16"/>
    </row>
    <row r="73" spans="1:14" ht="24" x14ac:dyDescent="0.25">
      <c r="A73" s="9" t="s">
        <v>52</v>
      </c>
      <c r="B73" s="10">
        <f t="shared" si="13"/>
        <v>0</v>
      </c>
      <c r="C73" s="10">
        <f t="shared" ref="C73:C76" si="16">+D73+E73+F73+G73+H73+I73+J73+K73+L73+M73+N73+O73</f>
        <v>0</v>
      </c>
      <c r="D73" s="10">
        <f t="shared" ref="D73:D79" si="17">+E73+F73+G73+H73+I73+J73+K73+L73+M73+N73+O73+P73</f>
        <v>0</v>
      </c>
      <c r="E73" s="12"/>
      <c r="F73" s="12"/>
      <c r="G73" s="16"/>
      <c r="H73" s="16"/>
      <c r="I73" s="15"/>
      <c r="J73" s="15"/>
      <c r="K73" s="15"/>
      <c r="L73" s="15"/>
      <c r="M73" s="18"/>
      <c r="N73" s="18"/>
    </row>
    <row r="74" spans="1:14" ht="24" x14ac:dyDescent="0.25">
      <c r="A74" s="9" t="s">
        <v>53</v>
      </c>
      <c r="B74" s="10">
        <f t="shared" si="13"/>
        <v>0</v>
      </c>
      <c r="C74" s="10">
        <f t="shared" si="16"/>
        <v>0</v>
      </c>
      <c r="D74" s="10">
        <f t="shared" si="17"/>
        <v>0</v>
      </c>
      <c r="E74" s="12"/>
      <c r="F74" s="12"/>
      <c r="G74" s="16"/>
      <c r="H74" s="16"/>
      <c r="I74" s="15"/>
      <c r="J74" s="15"/>
      <c r="K74" s="15"/>
      <c r="L74" s="15"/>
      <c r="M74" s="18"/>
      <c r="N74" s="18"/>
    </row>
    <row r="75" spans="1:14" x14ac:dyDescent="0.25">
      <c r="A75" s="9" t="s">
        <v>54</v>
      </c>
      <c r="B75" s="10">
        <f t="shared" si="13"/>
        <v>0</v>
      </c>
      <c r="C75" s="10">
        <v>0</v>
      </c>
      <c r="D75" s="10">
        <v>0</v>
      </c>
      <c r="E75" s="12">
        <v>0</v>
      </c>
      <c r="F75" s="12">
        <v>0</v>
      </c>
      <c r="G75" s="16"/>
      <c r="H75" s="16"/>
      <c r="I75" s="15"/>
      <c r="J75" s="15"/>
      <c r="K75" s="15"/>
      <c r="L75" s="15"/>
      <c r="M75" s="18"/>
      <c r="N75" s="18"/>
    </row>
    <row r="76" spans="1:14" ht="36" x14ac:dyDescent="0.25">
      <c r="A76" s="9" t="s">
        <v>55</v>
      </c>
      <c r="B76" s="10">
        <f t="shared" si="13"/>
        <v>0</v>
      </c>
      <c r="C76" s="10">
        <f t="shared" si="16"/>
        <v>0</v>
      </c>
      <c r="D76" s="10">
        <f t="shared" si="17"/>
        <v>0</v>
      </c>
      <c r="E76" s="12"/>
      <c r="F76" s="12"/>
      <c r="G76" s="16"/>
      <c r="H76" s="16"/>
      <c r="I76" s="15"/>
      <c r="J76" s="15"/>
      <c r="K76" s="15"/>
      <c r="L76" s="15"/>
      <c r="M76" s="18"/>
      <c r="N76" s="7"/>
    </row>
    <row r="77" spans="1:14" x14ac:dyDescent="0.25">
      <c r="A77" s="27" t="s">
        <v>99</v>
      </c>
      <c r="B77" s="6">
        <f>SUM(C77:N77)</f>
        <v>385319.56</v>
      </c>
      <c r="C77" s="6">
        <f>SUM(C68:C76)</f>
        <v>385319.56</v>
      </c>
      <c r="D77" s="6">
        <f t="shared" ref="D77:N77" si="18">SUM(D68:D76)</f>
        <v>0</v>
      </c>
      <c r="E77" s="6">
        <f t="shared" si="18"/>
        <v>0</v>
      </c>
      <c r="F77" s="6">
        <f t="shared" si="18"/>
        <v>0</v>
      </c>
      <c r="G77" s="6">
        <f t="shared" si="18"/>
        <v>0</v>
      </c>
      <c r="H77" s="6">
        <f t="shared" si="18"/>
        <v>0</v>
      </c>
      <c r="I77" s="6">
        <f t="shared" si="18"/>
        <v>0</v>
      </c>
      <c r="J77" s="6">
        <f t="shared" si="18"/>
        <v>0</v>
      </c>
      <c r="K77" s="6">
        <f t="shared" si="18"/>
        <v>0</v>
      </c>
      <c r="L77" s="6">
        <f t="shared" si="18"/>
        <v>0</v>
      </c>
      <c r="M77" s="6">
        <f t="shared" si="18"/>
        <v>0</v>
      </c>
      <c r="N77" s="6">
        <f t="shared" si="18"/>
        <v>0</v>
      </c>
    </row>
    <row r="78" spans="1:14" hidden="1" x14ac:dyDescent="0.25">
      <c r="A78" s="27" t="s">
        <v>56</v>
      </c>
      <c r="B78" s="10"/>
      <c r="C78" s="10"/>
      <c r="D78" s="10"/>
      <c r="E78" s="20"/>
      <c r="F78" s="12"/>
      <c r="G78" s="20"/>
      <c r="H78" s="6"/>
      <c r="I78" s="12"/>
      <c r="J78" s="12"/>
      <c r="K78" s="12"/>
      <c r="L78" s="12"/>
      <c r="M78" s="12"/>
      <c r="N78" s="18"/>
    </row>
    <row r="79" spans="1:14" hidden="1" x14ac:dyDescent="0.25">
      <c r="A79" s="9" t="s">
        <v>57</v>
      </c>
      <c r="B79" s="10">
        <f t="shared" ref="B79:B82" si="19">SUM(C79:N79)</f>
        <v>0</v>
      </c>
      <c r="C79" s="10">
        <v>0</v>
      </c>
      <c r="D79" s="10">
        <f t="shared" si="17"/>
        <v>0</v>
      </c>
      <c r="E79" s="12"/>
      <c r="F79" s="12"/>
      <c r="G79" s="16"/>
      <c r="H79" s="16"/>
      <c r="I79" s="15"/>
      <c r="J79" s="15"/>
      <c r="K79" s="15"/>
      <c r="L79" s="15"/>
      <c r="M79" s="18"/>
      <c r="N79" s="18"/>
    </row>
    <row r="80" spans="1:14" hidden="1" x14ac:dyDescent="0.25">
      <c r="A80" s="9" t="s">
        <v>58</v>
      </c>
      <c r="B80" s="10">
        <f>SUM(C80:N80)</f>
        <v>0</v>
      </c>
      <c r="C80" s="7">
        <v>0</v>
      </c>
      <c r="D80" s="12">
        <v>0</v>
      </c>
      <c r="E80" s="12">
        <v>0</v>
      </c>
      <c r="F80" s="12">
        <v>0</v>
      </c>
      <c r="G80" s="16">
        <v>0</v>
      </c>
      <c r="H80" s="16">
        <v>0</v>
      </c>
      <c r="I80" s="15">
        <v>0</v>
      </c>
      <c r="J80" s="15">
        <v>0</v>
      </c>
      <c r="K80" s="15">
        <v>0</v>
      </c>
      <c r="L80" s="15">
        <v>0</v>
      </c>
      <c r="M80" s="18">
        <v>0</v>
      </c>
      <c r="N80" s="18">
        <v>0</v>
      </c>
    </row>
    <row r="81" spans="1:14" ht="24" hidden="1" x14ac:dyDescent="0.25">
      <c r="A81" s="9" t="s">
        <v>59</v>
      </c>
      <c r="B81" s="10">
        <f>SUM(C81:N81)</f>
        <v>0</v>
      </c>
      <c r="C81" s="7">
        <v>0</v>
      </c>
      <c r="D81" s="12">
        <v>0</v>
      </c>
      <c r="E81" s="12">
        <v>0</v>
      </c>
      <c r="F81" s="12">
        <v>0</v>
      </c>
      <c r="G81" s="16">
        <v>0</v>
      </c>
      <c r="H81" s="16">
        <v>0</v>
      </c>
      <c r="I81" s="15">
        <v>0</v>
      </c>
      <c r="J81" s="15">
        <v>0</v>
      </c>
      <c r="K81" s="15">
        <v>0</v>
      </c>
      <c r="L81" s="15">
        <v>0</v>
      </c>
      <c r="M81" s="18">
        <v>0</v>
      </c>
      <c r="N81" s="18">
        <v>0</v>
      </c>
    </row>
    <row r="82" spans="1:14" ht="48" hidden="1" x14ac:dyDescent="0.25">
      <c r="A82" s="9" t="s">
        <v>60</v>
      </c>
      <c r="B82" s="10">
        <f t="shared" si="19"/>
        <v>0</v>
      </c>
      <c r="C82" s="7">
        <v>0</v>
      </c>
      <c r="D82" s="12">
        <v>0</v>
      </c>
      <c r="E82" s="12">
        <v>0</v>
      </c>
      <c r="F82" s="12">
        <v>0</v>
      </c>
      <c r="G82" s="16">
        <v>0</v>
      </c>
      <c r="H82" s="16">
        <v>0</v>
      </c>
      <c r="I82" s="15">
        <v>0</v>
      </c>
      <c r="J82" s="15">
        <v>0</v>
      </c>
      <c r="K82" s="15">
        <v>0</v>
      </c>
      <c r="L82" s="15">
        <v>0</v>
      </c>
      <c r="M82" s="18">
        <v>0</v>
      </c>
      <c r="N82" s="18">
        <v>0</v>
      </c>
    </row>
    <row r="83" spans="1:14" hidden="1" x14ac:dyDescent="0.25">
      <c r="A83" s="27" t="s">
        <v>99</v>
      </c>
      <c r="B83" s="6">
        <f>SUM(C83:N83)</f>
        <v>0</v>
      </c>
      <c r="C83" s="6">
        <f>SUM(C79:C82)</f>
        <v>0</v>
      </c>
      <c r="D83" s="6">
        <f>SUM(D79:D82)</f>
        <v>0</v>
      </c>
      <c r="E83" s="6">
        <f t="shared" ref="E83:N83" si="20">SUM(E79:E82)</f>
        <v>0</v>
      </c>
      <c r="F83" s="6">
        <f t="shared" si="20"/>
        <v>0</v>
      </c>
      <c r="G83" s="6">
        <f t="shared" si="20"/>
        <v>0</v>
      </c>
      <c r="H83" s="6">
        <f t="shared" si="20"/>
        <v>0</v>
      </c>
      <c r="I83" s="6">
        <f t="shared" si="20"/>
        <v>0</v>
      </c>
      <c r="J83" s="6">
        <f t="shared" si="20"/>
        <v>0</v>
      </c>
      <c r="K83" s="6">
        <f t="shared" si="20"/>
        <v>0</v>
      </c>
      <c r="L83" s="6">
        <f t="shared" si="20"/>
        <v>0</v>
      </c>
      <c r="M83" s="6">
        <f t="shared" si="20"/>
        <v>0</v>
      </c>
      <c r="N83" s="6">
        <f t="shared" si="20"/>
        <v>0</v>
      </c>
    </row>
    <row r="84" spans="1:14" ht="24" hidden="1" x14ac:dyDescent="0.25">
      <c r="A84" s="27" t="s">
        <v>61</v>
      </c>
      <c r="B84" s="10"/>
      <c r="C84" s="7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8"/>
    </row>
    <row r="85" spans="1:14" hidden="1" x14ac:dyDescent="0.25">
      <c r="A85" s="9" t="s">
        <v>62</v>
      </c>
      <c r="B85" s="10">
        <f>SUM(C85:N85)</f>
        <v>0</v>
      </c>
      <c r="C85" s="7">
        <v>0</v>
      </c>
      <c r="D85" s="12">
        <v>0</v>
      </c>
      <c r="E85" s="12">
        <v>0</v>
      </c>
      <c r="F85" s="12">
        <v>0</v>
      </c>
      <c r="G85" s="16">
        <v>0</v>
      </c>
      <c r="H85" s="16">
        <v>0</v>
      </c>
      <c r="I85" s="15">
        <v>0</v>
      </c>
      <c r="J85" s="15">
        <v>0</v>
      </c>
      <c r="K85" s="15">
        <v>0</v>
      </c>
      <c r="L85" s="15">
        <v>0</v>
      </c>
      <c r="M85" s="18">
        <v>0</v>
      </c>
      <c r="N85" s="18">
        <v>0</v>
      </c>
    </row>
    <row r="86" spans="1:14" ht="36" hidden="1" x14ac:dyDescent="0.25">
      <c r="A86" s="9" t="s">
        <v>63</v>
      </c>
      <c r="B86" s="10">
        <f>SUM(C86:N86)</f>
        <v>0</v>
      </c>
      <c r="C86" s="7">
        <v>0</v>
      </c>
      <c r="D86" s="12">
        <v>0</v>
      </c>
      <c r="E86" s="12">
        <v>0</v>
      </c>
      <c r="F86" s="12">
        <v>0</v>
      </c>
      <c r="G86" s="16">
        <v>0</v>
      </c>
      <c r="H86" s="16">
        <v>0</v>
      </c>
      <c r="I86" s="15">
        <v>0</v>
      </c>
      <c r="J86" s="15">
        <v>0</v>
      </c>
      <c r="K86" s="15">
        <v>0</v>
      </c>
      <c r="L86" s="15">
        <v>0</v>
      </c>
      <c r="M86" s="18">
        <v>0</v>
      </c>
      <c r="N86" s="18">
        <v>0</v>
      </c>
    </row>
    <row r="87" spans="1:14" s="21" customFormat="1" ht="18" hidden="1" customHeight="1" x14ac:dyDescent="0.25">
      <c r="A87" s="27" t="s">
        <v>99</v>
      </c>
      <c r="B87" s="6">
        <f>SUM(C87:N87)</f>
        <v>0</v>
      </c>
      <c r="C87" s="6">
        <f>SUM(C84:C86)</f>
        <v>0</v>
      </c>
      <c r="D87" s="6">
        <f>SUM(D84:D86)</f>
        <v>0</v>
      </c>
      <c r="E87" s="6">
        <f t="shared" ref="E87" si="21">SUM(E84:E86)</f>
        <v>0</v>
      </c>
      <c r="F87" s="6">
        <f t="shared" ref="F87" si="22">SUM(F84:F86)</f>
        <v>0</v>
      </c>
      <c r="G87" s="6">
        <f t="shared" ref="G87" si="23">SUM(G84:G86)</f>
        <v>0</v>
      </c>
      <c r="H87" s="6">
        <f t="shared" ref="H87" si="24">SUM(H84:H86)</f>
        <v>0</v>
      </c>
      <c r="I87" s="6">
        <f t="shared" ref="I87" si="25">SUM(I84:I86)</f>
        <v>0</v>
      </c>
      <c r="J87" s="6">
        <f t="shared" ref="J87" si="26">SUM(J84:J86)</f>
        <v>0</v>
      </c>
      <c r="K87" s="6">
        <f t="shared" ref="K87" si="27">SUM(K84:K86)</f>
        <v>0</v>
      </c>
      <c r="L87" s="6">
        <f t="shared" ref="L87" si="28">SUM(L84:L86)</f>
        <v>0</v>
      </c>
      <c r="M87" s="6">
        <f t="shared" ref="M87" si="29">SUM(M84:M86)</f>
        <v>0</v>
      </c>
      <c r="N87" s="6">
        <f t="shared" ref="N87" si="30">SUM(N84:N86)</f>
        <v>0</v>
      </c>
    </row>
    <row r="88" spans="1:14" hidden="1" x14ac:dyDescent="0.25">
      <c r="A88" s="27" t="s">
        <v>64</v>
      </c>
      <c r="B88" s="10"/>
      <c r="C88" s="7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8"/>
    </row>
    <row r="89" spans="1:14" ht="24" hidden="1" x14ac:dyDescent="0.25">
      <c r="A89" s="9" t="s">
        <v>65</v>
      </c>
      <c r="B89" s="10">
        <f>SUM(C89:N89)</f>
        <v>0</v>
      </c>
      <c r="C89" s="7">
        <v>0</v>
      </c>
      <c r="D89" s="12">
        <v>0</v>
      </c>
      <c r="E89" s="12">
        <v>0</v>
      </c>
      <c r="F89" s="12">
        <v>0</v>
      </c>
      <c r="G89" s="16">
        <v>0</v>
      </c>
      <c r="H89" s="16">
        <v>0</v>
      </c>
      <c r="I89" s="15">
        <v>0</v>
      </c>
      <c r="J89" s="15">
        <v>0</v>
      </c>
      <c r="K89" s="15">
        <v>0</v>
      </c>
      <c r="L89" s="15">
        <v>0</v>
      </c>
      <c r="M89" s="18">
        <v>0</v>
      </c>
      <c r="N89" s="18">
        <v>0</v>
      </c>
    </row>
    <row r="90" spans="1:14" ht="24" hidden="1" x14ac:dyDescent="0.25">
      <c r="A90" s="9" t="s">
        <v>66</v>
      </c>
      <c r="B90" s="10">
        <f t="shared" ref="B90:B91" si="31">SUM(C90:N90)</f>
        <v>0</v>
      </c>
      <c r="C90" s="7">
        <v>0</v>
      </c>
      <c r="D90" s="12">
        <v>0</v>
      </c>
      <c r="E90" s="12">
        <v>0</v>
      </c>
      <c r="F90" s="12">
        <v>0</v>
      </c>
      <c r="G90" s="16">
        <v>0</v>
      </c>
      <c r="H90" s="16">
        <v>0</v>
      </c>
      <c r="I90" s="15">
        <v>0</v>
      </c>
      <c r="J90" s="15">
        <v>0</v>
      </c>
      <c r="K90" s="15">
        <v>0</v>
      </c>
      <c r="L90" s="15">
        <v>0</v>
      </c>
      <c r="M90" s="18">
        <v>0</v>
      </c>
      <c r="N90" s="18">
        <v>0</v>
      </c>
    </row>
    <row r="91" spans="1:14" ht="36" hidden="1" x14ac:dyDescent="0.25">
      <c r="A91" s="9" t="s">
        <v>67</v>
      </c>
      <c r="B91" s="10">
        <f t="shared" si="31"/>
        <v>0</v>
      </c>
      <c r="C91" s="7">
        <v>0</v>
      </c>
      <c r="D91" s="12">
        <v>0</v>
      </c>
      <c r="E91" s="12">
        <v>0</v>
      </c>
      <c r="F91" s="12">
        <v>0</v>
      </c>
      <c r="G91" s="16">
        <v>0</v>
      </c>
      <c r="H91" s="16">
        <v>0</v>
      </c>
      <c r="I91" s="15">
        <v>0</v>
      </c>
      <c r="J91" s="15">
        <v>0</v>
      </c>
      <c r="K91" s="15">
        <v>0</v>
      </c>
      <c r="L91" s="15">
        <v>0</v>
      </c>
      <c r="M91" s="18">
        <v>0</v>
      </c>
      <c r="N91" s="18">
        <v>0</v>
      </c>
    </row>
    <row r="92" spans="1:14" s="21" customFormat="1" ht="18" hidden="1" customHeight="1" x14ac:dyDescent="0.25">
      <c r="A92" s="27" t="s">
        <v>99</v>
      </c>
      <c r="B92" s="6">
        <f>SUM(C92:N92)</f>
        <v>0</v>
      </c>
      <c r="C92" s="6">
        <f>SUM(C89:C91)</f>
        <v>0</v>
      </c>
      <c r="D92" s="6">
        <f t="shared" ref="D92:N92" si="32">SUM(D89:D91)</f>
        <v>0</v>
      </c>
      <c r="E92" s="6">
        <f t="shared" si="32"/>
        <v>0</v>
      </c>
      <c r="F92" s="6">
        <f t="shared" si="32"/>
        <v>0</v>
      </c>
      <c r="G92" s="6">
        <f t="shared" si="32"/>
        <v>0</v>
      </c>
      <c r="H92" s="6">
        <f t="shared" si="32"/>
        <v>0</v>
      </c>
      <c r="I92" s="6">
        <f t="shared" si="32"/>
        <v>0</v>
      </c>
      <c r="J92" s="6">
        <f t="shared" si="32"/>
        <v>0</v>
      </c>
      <c r="K92" s="6">
        <f t="shared" si="32"/>
        <v>0</v>
      </c>
      <c r="L92" s="6">
        <f t="shared" si="32"/>
        <v>0</v>
      </c>
      <c r="M92" s="6">
        <f t="shared" si="32"/>
        <v>0</v>
      </c>
      <c r="N92" s="6">
        <f t="shared" si="32"/>
        <v>0</v>
      </c>
    </row>
    <row r="93" spans="1:14" hidden="1" x14ac:dyDescent="0.25">
      <c r="A93" s="23" t="s">
        <v>68</v>
      </c>
      <c r="B93" s="10"/>
      <c r="C93" s="12"/>
      <c r="E93" s="12"/>
      <c r="F93" s="12"/>
      <c r="G93" s="16"/>
      <c r="H93" s="16"/>
      <c r="I93" s="15"/>
      <c r="J93" s="15"/>
      <c r="K93" s="15"/>
      <c r="L93" s="15"/>
      <c r="M93" s="18"/>
      <c r="N93" s="18"/>
    </row>
    <row r="94" spans="1:14" ht="24" hidden="1" x14ac:dyDescent="0.25">
      <c r="A94" s="29" t="s">
        <v>69</v>
      </c>
      <c r="B94" s="10"/>
      <c r="C94" s="12"/>
      <c r="D94" s="16"/>
      <c r="E94" s="12"/>
      <c r="F94" s="12"/>
      <c r="G94" s="16"/>
      <c r="H94" s="16"/>
      <c r="I94" s="15"/>
      <c r="J94" s="15"/>
      <c r="K94" s="15"/>
      <c r="L94" s="15"/>
      <c r="M94" s="18"/>
      <c r="N94" s="18"/>
    </row>
    <row r="95" spans="1:14" ht="24" hidden="1" x14ac:dyDescent="0.25">
      <c r="A95" s="24" t="s">
        <v>70</v>
      </c>
      <c r="B95" s="10">
        <f t="shared" ref="B95:B103" si="33">SUM(C95:N95)</f>
        <v>0</v>
      </c>
      <c r="C95" s="12">
        <v>0</v>
      </c>
      <c r="D95" s="16">
        <v>0</v>
      </c>
      <c r="E95" s="12">
        <v>0</v>
      </c>
      <c r="F95" s="12">
        <v>0</v>
      </c>
      <c r="G95" s="16">
        <v>0</v>
      </c>
      <c r="H95" s="16">
        <v>0</v>
      </c>
      <c r="I95" s="15">
        <v>0</v>
      </c>
      <c r="J95" s="15">
        <v>0</v>
      </c>
      <c r="K95" s="15">
        <v>0</v>
      </c>
      <c r="L95" s="15">
        <v>0</v>
      </c>
      <c r="M95" s="18">
        <v>0</v>
      </c>
      <c r="N95" s="18">
        <v>0</v>
      </c>
    </row>
    <row r="96" spans="1:14" ht="24" hidden="1" x14ac:dyDescent="0.25">
      <c r="A96" s="24" t="s">
        <v>71</v>
      </c>
      <c r="B96" s="10">
        <f t="shared" si="33"/>
        <v>0</v>
      </c>
      <c r="C96" s="12">
        <v>0</v>
      </c>
      <c r="D96" s="16">
        <v>0</v>
      </c>
      <c r="E96" s="12">
        <v>0</v>
      </c>
      <c r="F96" s="12">
        <v>0</v>
      </c>
      <c r="G96" s="16">
        <v>0</v>
      </c>
      <c r="H96" s="16">
        <v>0</v>
      </c>
      <c r="I96" s="15">
        <v>0</v>
      </c>
      <c r="J96" s="15">
        <v>0</v>
      </c>
      <c r="K96" s="15">
        <v>0</v>
      </c>
      <c r="L96" s="15">
        <v>0</v>
      </c>
      <c r="M96" s="18">
        <v>0</v>
      </c>
      <c r="N96" s="18">
        <v>0</v>
      </c>
    </row>
    <row r="97" spans="1:14" s="21" customFormat="1" ht="18" hidden="1" customHeight="1" x14ac:dyDescent="0.25">
      <c r="A97" s="27" t="s">
        <v>99</v>
      </c>
      <c r="B97" s="6">
        <f>SUM(C97:N97)</f>
        <v>0</v>
      </c>
      <c r="C97" s="6">
        <f>SUM(C95:C96)</f>
        <v>0</v>
      </c>
      <c r="D97" s="6">
        <f>SUM(D95:D96)</f>
        <v>0</v>
      </c>
      <c r="E97" s="6">
        <f t="shared" ref="E97:N97" si="34">SUM(E95:E96)</f>
        <v>0</v>
      </c>
      <c r="F97" s="6">
        <f t="shared" si="34"/>
        <v>0</v>
      </c>
      <c r="G97" s="6">
        <f t="shared" si="34"/>
        <v>0</v>
      </c>
      <c r="H97" s="6">
        <f t="shared" si="34"/>
        <v>0</v>
      </c>
      <c r="I97" s="6">
        <f t="shared" si="34"/>
        <v>0</v>
      </c>
      <c r="J97" s="6">
        <f t="shared" si="34"/>
        <v>0</v>
      </c>
      <c r="K97" s="6">
        <f t="shared" si="34"/>
        <v>0</v>
      </c>
      <c r="L97" s="6">
        <f t="shared" si="34"/>
        <v>0</v>
      </c>
      <c r="M97" s="6">
        <f t="shared" si="34"/>
        <v>0</v>
      </c>
      <c r="N97" s="6">
        <f t="shared" si="34"/>
        <v>0</v>
      </c>
    </row>
    <row r="98" spans="1:14" hidden="1" x14ac:dyDescent="0.25">
      <c r="A98" s="29" t="s">
        <v>72</v>
      </c>
      <c r="B98" s="10"/>
      <c r="C98" s="12"/>
      <c r="D98" s="16"/>
      <c r="E98" s="12"/>
      <c r="F98" s="12"/>
      <c r="G98" s="16"/>
      <c r="H98" s="16"/>
      <c r="I98" s="15"/>
      <c r="J98" s="15"/>
      <c r="K98" s="15"/>
      <c r="L98" s="15"/>
      <c r="M98" s="18"/>
      <c r="N98" s="18"/>
    </row>
    <row r="99" spans="1:14" ht="24" hidden="1" x14ac:dyDescent="0.25">
      <c r="A99" s="24" t="s">
        <v>73</v>
      </c>
      <c r="B99" s="10">
        <f t="shared" si="33"/>
        <v>0</v>
      </c>
      <c r="C99" s="12">
        <v>0</v>
      </c>
      <c r="D99" s="16">
        <v>0</v>
      </c>
      <c r="E99" s="12">
        <v>0</v>
      </c>
      <c r="F99" s="12">
        <v>0</v>
      </c>
      <c r="G99" s="16">
        <v>0</v>
      </c>
      <c r="H99" s="16">
        <v>0</v>
      </c>
      <c r="I99" s="15">
        <v>0</v>
      </c>
      <c r="J99" s="15">
        <v>0</v>
      </c>
      <c r="K99" s="15">
        <v>0</v>
      </c>
      <c r="L99" s="15">
        <v>0</v>
      </c>
      <c r="M99" s="18">
        <v>0</v>
      </c>
      <c r="N99" s="18">
        <v>0</v>
      </c>
    </row>
    <row r="100" spans="1:14" ht="24" hidden="1" x14ac:dyDescent="0.25">
      <c r="A100" s="24" t="s">
        <v>74</v>
      </c>
      <c r="B100" s="10">
        <f t="shared" si="33"/>
        <v>0</v>
      </c>
      <c r="C100" s="12">
        <v>0</v>
      </c>
      <c r="D100" s="16">
        <v>0</v>
      </c>
      <c r="E100" s="12">
        <v>0</v>
      </c>
      <c r="F100" s="12">
        <v>0</v>
      </c>
      <c r="G100" s="16">
        <v>0</v>
      </c>
      <c r="H100" s="16">
        <v>0</v>
      </c>
      <c r="I100" s="15">
        <v>0</v>
      </c>
      <c r="J100" s="15">
        <v>0</v>
      </c>
      <c r="K100" s="15">
        <v>0</v>
      </c>
      <c r="L100" s="15">
        <v>0</v>
      </c>
      <c r="M100" s="18">
        <v>0</v>
      </c>
      <c r="N100" s="18">
        <v>0</v>
      </c>
    </row>
    <row r="101" spans="1:14" s="21" customFormat="1" ht="18" hidden="1" customHeight="1" x14ac:dyDescent="0.25">
      <c r="A101" s="27" t="s">
        <v>99</v>
      </c>
      <c r="B101" s="6">
        <f>SUM(C101:N101)</f>
        <v>0</v>
      </c>
      <c r="C101" s="6">
        <f>SUM(C99:C100)</f>
        <v>0</v>
      </c>
      <c r="D101" s="6">
        <f t="shared" ref="D101:N101" si="35">SUM(D99:D100)</f>
        <v>0</v>
      </c>
      <c r="E101" s="6">
        <f t="shared" si="35"/>
        <v>0</v>
      </c>
      <c r="F101" s="6">
        <f t="shared" si="35"/>
        <v>0</v>
      </c>
      <c r="G101" s="6">
        <f t="shared" si="35"/>
        <v>0</v>
      </c>
      <c r="H101" s="6">
        <f t="shared" si="35"/>
        <v>0</v>
      </c>
      <c r="I101" s="6">
        <f t="shared" si="35"/>
        <v>0</v>
      </c>
      <c r="J101" s="6">
        <f t="shared" si="35"/>
        <v>0</v>
      </c>
      <c r="K101" s="6">
        <f t="shared" si="35"/>
        <v>0</v>
      </c>
      <c r="L101" s="6">
        <f t="shared" si="35"/>
        <v>0</v>
      </c>
      <c r="M101" s="6">
        <f t="shared" si="35"/>
        <v>0</v>
      </c>
      <c r="N101" s="6">
        <f t="shared" si="35"/>
        <v>0</v>
      </c>
    </row>
    <row r="102" spans="1:14" ht="24" hidden="1" x14ac:dyDescent="0.25">
      <c r="A102" s="29" t="s">
        <v>75</v>
      </c>
      <c r="B102" s="10"/>
      <c r="C102" s="12"/>
      <c r="D102" s="16"/>
      <c r="E102" s="12"/>
      <c r="F102" s="12"/>
      <c r="G102" s="16"/>
      <c r="H102" s="16"/>
      <c r="I102" s="15"/>
      <c r="J102" s="15"/>
      <c r="K102" s="15"/>
      <c r="L102" s="15"/>
      <c r="M102" s="18"/>
      <c r="N102" s="18"/>
    </row>
    <row r="103" spans="1:14" ht="24" hidden="1" x14ac:dyDescent="0.25">
      <c r="A103" s="25" t="s">
        <v>76</v>
      </c>
      <c r="B103" s="10">
        <f t="shared" si="33"/>
        <v>0</v>
      </c>
      <c r="C103" s="12">
        <v>0</v>
      </c>
      <c r="D103" s="16">
        <v>0</v>
      </c>
      <c r="E103" s="12">
        <v>0</v>
      </c>
      <c r="F103" s="12">
        <v>0</v>
      </c>
      <c r="G103" s="16">
        <v>0</v>
      </c>
      <c r="H103" s="16">
        <v>0</v>
      </c>
      <c r="I103" s="15">
        <v>0</v>
      </c>
      <c r="J103" s="15">
        <v>0</v>
      </c>
      <c r="K103" s="15">
        <v>0</v>
      </c>
      <c r="L103" s="15">
        <v>0</v>
      </c>
      <c r="M103" s="18">
        <v>0</v>
      </c>
      <c r="N103" s="18">
        <v>0</v>
      </c>
    </row>
    <row r="104" spans="1:14" s="21" customFormat="1" ht="18" hidden="1" customHeight="1" x14ac:dyDescent="0.25">
      <c r="A104" s="27" t="s">
        <v>99</v>
      </c>
      <c r="B104" s="6">
        <f>SUM(C104:N104)</f>
        <v>0</v>
      </c>
      <c r="C104" s="6">
        <f>SUM(C103)</f>
        <v>0</v>
      </c>
      <c r="D104" s="6">
        <f t="shared" ref="D104" si="36">SUM(D102:D103)</f>
        <v>0</v>
      </c>
      <c r="E104" s="6">
        <f t="shared" ref="E104" si="37">SUM(E102:E103)</f>
        <v>0</v>
      </c>
      <c r="F104" s="6">
        <f t="shared" ref="F104" si="38">SUM(F102:F103)</f>
        <v>0</v>
      </c>
      <c r="G104" s="6">
        <f t="shared" ref="G104" si="39">SUM(G102:G103)</f>
        <v>0</v>
      </c>
      <c r="H104" s="6">
        <f t="shared" ref="H104" si="40">SUM(H102:H103)</f>
        <v>0</v>
      </c>
      <c r="I104" s="6">
        <f t="shared" ref="I104" si="41">SUM(I102:I103)</f>
        <v>0</v>
      </c>
      <c r="J104" s="6">
        <f t="shared" ref="J104" si="42">SUM(J102:J103)</f>
        <v>0</v>
      </c>
      <c r="K104" s="6">
        <f t="shared" ref="K104" si="43">SUM(K102:K103)</f>
        <v>0</v>
      </c>
      <c r="L104" s="6">
        <f t="shared" ref="L104" si="44">SUM(L102:L103)</f>
        <v>0</v>
      </c>
      <c r="M104" s="6">
        <f t="shared" ref="M104" si="45">SUM(M102:M103)</f>
        <v>0</v>
      </c>
      <c r="N104" s="6">
        <f t="shared" ref="N104" si="46">SUM(N102:N103)</f>
        <v>0</v>
      </c>
    </row>
    <row r="105" spans="1:14" hidden="1" x14ac:dyDescent="0.25">
      <c r="A105" s="26" t="s">
        <v>77</v>
      </c>
      <c r="B105" s="19">
        <f>SUM(B26,B37,B48,B57,B66,B77,B83,B87,B92,B97,B101,B104)</f>
        <v>162191099.58000001</v>
      </c>
      <c r="C105" s="19">
        <f t="shared" ref="C105:N105" si="47">SUM(C26,C37,C48,C57,C66,C77,C83,C87,C92,C97,C101,C104)</f>
        <v>34242109.150000006</v>
      </c>
      <c r="D105" s="19">
        <f t="shared" si="47"/>
        <v>41477762.460000008</v>
      </c>
      <c r="E105" s="19">
        <f t="shared" si="47"/>
        <v>38201176.529999994</v>
      </c>
      <c r="F105" s="19">
        <f t="shared" si="47"/>
        <v>48270051.440000005</v>
      </c>
      <c r="G105" s="19">
        <f t="shared" si="47"/>
        <v>0</v>
      </c>
      <c r="H105" s="19">
        <f t="shared" si="47"/>
        <v>0</v>
      </c>
      <c r="I105" s="19">
        <f t="shared" si="47"/>
        <v>0</v>
      </c>
      <c r="J105" s="19">
        <f t="shared" si="47"/>
        <v>0</v>
      </c>
      <c r="K105" s="19">
        <f t="shared" si="47"/>
        <v>0</v>
      </c>
      <c r="L105" s="19">
        <f t="shared" si="47"/>
        <v>0</v>
      </c>
      <c r="M105" s="19">
        <f t="shared" si="47"/>
        <v>0</v>
      </c>
      <c r="N105" s="19">
        <f t="shared" si="47"/>
        <v>0</v>
      </c>
    </row>
    <row r="106" spans="1:14" ht="24" x14ac:dyDescent="0.25">
      <c r="A106" s="26" t="s">
        <v>78</v>
      </c>
      <c r="B106" s="19">
        <f>SUM(B26,B37,B48,B57,B66,B77,B83,B87,B92,B97,B101,B104)</f>
        <v>162191099.58000001</v>
      </c>
      <c r="C106" s="19">
        <f t="shared" ref="C106:N106" si="48">SUM(C26,C37,C48,C57,C66,C77,C83,C87,C92,C97,C101,C104)</f>
        <v>34242109.150000006</v>
      </c>
      <c r="D106" s="19">
        <f t="shared" si="48"/>
        <v>41477762.460000008</v>
      </c>
      <c r="E106" s="19">
        <f t="shared" si="48"/>
        <v>38201176.529999994</v>
      </c>
      <c r="F106" s="19">
        <f>SUM(F26,F37,F48,F57,F66,F77,F83,F87,F92,F97,F101,F104)</f>
        <v>48270051.440000005</v>
      </c>
      <c r="G106" s="19">
        <f t="shared" si="48"/>
        <v>0</v>
      </c>
      <c r="H106" s="19">
        <f t="shared" si="48"/>
        <v>0</v>
      </c>
      <c r="I106" s="19">
        <f t="shared" si="48"/>
        <v>0</v>
      </c>
      <c r="J106" s="19">
        <f t="shared" si="48"/>
        <v>0</v>
      </c>
      <c r="K106" s="19">
        <f t="shared" si="48"/>
        <v>0</v>
      </c>
      <c r="L106" s="19">
        <f t="shared" si="48"/>
        <v>0</v>
      </c>
      <c r="M106" s="19">
        <f t="shared" si="48"/>
        <v>0</v>
      </c>
      <c r="N106" s="19">
        <f t="shared" si="48"/>
        <v>0</v>
      </c>
    </row>
    <row r="107" spans="1:14" x14ac:dyDescent="0.25">
      <c r="A107" s="20" t="s">
        <v>79</v>
      </c>
      <c r="B107" s="12"/>
      <c r="C107" s="12"/>
    </row>
    <row r="108" spans="1:14" x14ac:dyDescent="0.25">
      <c r="A108" s="20" t="s">
        <v>98</v>
      </c>
      <c r="B108" s="12"/>
      <c r="C108" s="12"/>
    </row>
    <row r="109" spans="1:14" x14ac:dyDescent="0.25">
      <c r="A109" s="20" t="s">
        <v>97</v>
      </c>
      <c r="B109" s="12"/>
      <c r="C109" s="12"/>
      <c r="I109" s="17"/>
    </row>
    <row r="110" spans="1:14" x14ac:dyDescent="0.25">
      <c r="A110" s="20"/>
      <c r="B110" s="12"/>
      <c r="C110" s="12"/>
      <c r="I110" s="17"/>
    </row>
    <row r="111" spans="1:14" x14ac:dyDescent="0.25">
      <c r="A111" s="32"/>
      <c r="B111" s="32"/>
      <c r="C111" s="31"/>
      <c r="D111" s="12"/>
      <c r="E111" s="12"/>
      <c r="M111" s="17"/>
    </row>
    <row r="112" spans="1:14" x14ac:dyDescent="0.25">
      <c r="A112" s="32"/>
      <c r="B112" s="32"/>
      <c r="D112" s="17"/>
    </row>
    <row r="113" spans="1:11" ht="15.75" x14ac:dyDescent="0.25">
      <c r="A113" s="32"/>
      <c r="B113" s="32"/>
      <c r="E113" s="22"/>
      <c r="F113" s="17"/>
      <c r="J113" s="47"/>
      <c r="K113" s="47"/>
    </row>
    <row r="114" spans="1:11" ht="15.75" x14ac:dyDescent="0.25">
      <c r="A114" s="32"/>
      <c r="B114" s="32"/>
      <c r="E114" s="22"/>
      <c r="F114" s="17"/>
      <c r="J114" s="30"/>
      <c r="K114" s="30"/>
    </row>
    <row r="115" spans="1:11" ht="15.75" x14ac:dyDescent="0.25">
      <c r="A115" s="32"/>
      <c r="B115" s="32"/>
      <c r="E115" s="22"/>
      <c r="F115" s="17"/>
      <c r="J115" s="30"/>
      <c r="K115" s="30"/>
    </row>
    <row r="116" spans="1:11" ht="15.75" x14ac:dyDescent="0.25">
      <c r="A116" s="32"/>
      <c r="B116" s="32"/>
      <c r="E116" s="22"/>
      <c r="F116" s="17"/>
      <c r="J116" s="30"/>
      <c r="K116" s="30"/>
    </row>
    <row r="117" spans="1:11" ht="15.75" x14ac:dyDescent="0.25">
      <c r="B117" s="47" t="s">
        <v>94</v>
      </c>
      <c r="C117" s="47"/>
      <c r="D117" s="47"/>
      <c r="F117" s="47"/>
      <c r="G117" s="47"/>
      <c r="H117" s="47" t="s">
        <v>96</v>
      </c>
      <c r="I117" s="47"/>
    </row>
    <row r="118" spans="1:11" ht="15.75" x14ac:dyDescent="0.25">
      <c r="B118" s="47" t="s">
        <v>95</v>
      </c>
      <c r="C118" s="47"/>
      <c r="D118" s="47"/>
      <c r="F118" s="47"/>
      <c r="G118" s="47"/>
      <c r="H118" s="47" t="s">
        <v>92</v>
      </c>
      <c r="I118" s="47"/>
    </row>
  </sheetData>
  <mergeCells count="12">
    <mergeCell ref="A4:N4"/>
    <mergeCell ref="A3:N3"/>
    <mergeCell ref="F117:G117"/>
    <mergeCell ref="F118:G118"/>
    <mergeCell ref="A1:C1"/>
    <mergeCell ref="A2:G2"/>
    <mergeCell ref="J113:K113"/>
    <mergeCell ref="H117:I117"/>
    <mergeCell ref="A5:N5"/>
    <mergeCell ref="H118:I118"/>
    <mergeCell ref="B117:D117"/>
    <mergeCell ref="B118:D118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70" fitToHeight="0" orientation="landscape" r:id="rId1"/>
  <rowBreaks count="1" manualBreakCount="1">
    <brk id="40" max="13" man="1"/>
  </rowBreaks>
  <ignoredErrors>
    <ignoredError sqref="D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1" ma:contentTypeDescription="Crear nuevo documento." ma:contentTypeScope="" ma:versionID="4a8fcd12cd7a53c0c87c183022888078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408723f9b295b9aa358424892a4c31ab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D49FB-9FF0-4D9D-9AD4-D4946CA2EB3D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28489dc2-50cf-493e-a704-cb1420394a7d"/>
    <ds:schemaRef ds:uri="0e13dc4f-122b-4d99-99b9-8e0078ca282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A9C5DD-0DCB-4AD9-891A-CB6DD98A8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M. Crespo Perez</dc:creator>
  <cp:lastModifiedBy>Estephany J. Nuñez</cp:lastModifiedBy>
  <cp:lastPrinted>2023-05-09T18:17:21Z</cp:lastPrinted>
  <dcterms:created xsi:type="dcterms:W3CDTF">2020-03-06T14:55:33Z</dcterms:created>
  <dcterms:modified xsi:type="dcterms:W3CDTF">2023-05-09T18:18:45Z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