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3/Febrero/"/>
    </mc:Choice>
  </mc:AlternateContent>
  <xr:revisionPtr revIDLastSave="200" documentId="8_{0DDD6FDF-4B0C-4D42-B376-F9A87421C3A9}" xr6:coauthVersionLast="47" xr6:coauthVersionMax="47" xr10:uidLastSave="{F93005B4-9F7C-4B9B-84AF-0CA4865FD4AE}"/>
  <bookViews>
    <workbookView xWindow="-120" yWindow="-120" windowWidth="29040" windowHeight="15840" xr2:uid="{00000000-000D-0000-FFFF-FFFF00000000}"/>
  </bookViews>
  <sheets>
    <sheet name="Ingreos y Gas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1" l="1"/>
  <c r="B19" i="1"/>
  <c r="B61" i="1"/>
  <c r="B93" i="1"/>
  <c r="B16" i="1"/>
  <c r="D45" i="1"/>
  <c r="D19" i="1"/>
  <c r="D25" i="1"/>
  <c r="B25" i="1" s="1"/>
  <c r="D35" i="1"/>
  <c r="D15" i="1"/>
  <c r="D16" i="1" s="1"/>
  <c r="C15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C93" i="1"/>
  <c r="B63" i="1"/>
  <c r="B26" i="1"/>
  <c r="B49" i="1"/>
  <c r="B50" i="1"/>
  <c r="B51" i="1"/>
  <c r="B52" i="1"/>
  <c r="B53" i="1"/>
  <c r="B54" i="1"/>
  <c r="B55" i="1"/>
  <c r="B56" i="1"/>
  <c r="B57" i="1"/>
  <c r="B58" i="1"/>
  <c r="B59" i="1"/>
  <c r="B60" i="1"/>
  <c r="B48" i="1"/>
  <c r="B47" i="1"/>
  <c r="B46" i="1"/>
  <c r="B28" i="1"/>
  <c r="B24" i="1"/>
  <c r="B22" i="1"/>
  <c r="B64" i="1"/>
  <c r="B65" i="1"/>
  <c r="B66" i="1"/>
  <c r="B67" i="1"/>
  <c r="B68" i="1"/>
  <c r="B69" i="1"/>
  <c r="B70" i="1"/>
  <c r="B71" i="1"/>
  <c r="B72" i="1"/>
  <c r="B73" i="1"/>
  <c r="B74" i="1"/>
  <c r="B75" i="1"/>
  <c r="B62" i="1"/>
  <c r="B23" i="1"/>
  <c r="B9" i="1"/>
  <c r="C61" i="1"/>
  <c r="C45" i="1"/>
  <c r="C35" i="1"/>
  <c r="C25" i="1"/>
  <c r="C19" i="1"/>
  <c r="X94" i="1"/>
  <c r="B13" i="1"/>
  <c r="B11" i="1"/>
  <c r="B10" i="1"/>
  <c r="B44" i="1"/>
  <c r="B42" i="1"/>
  <c r="B41" i="1"/>
  <c r="B40" i="1"/>
  <c r="B39" i="1"/>
  <c r="B38" i="1"/>
  <c r="B37" i="1"/>
  <c r="B36" i="1"/>
  <c r="B34" i="1"/>
  <c r="B33" i="1"/>
  <c r="B32" i="1"/>
  <c r="B31" i="1"/>
  <c r="B30" i="1"/>
  <c r="B29" i="1"/>
  <c r="B27" i="1"/>
  <c r="B21" i="1"/>
  <c r="B20" i="1"/>
  <c r="B12" i="1"/>
  <c r="D93" i="1" l="1"/>
  <c r="B15" i="1"/>
  <c r="X16" i="1"/>
  <c r="H94" i="1"/>
  <c r="W16" i="1"/>
  <c r="W94" i="1" l="1"/>
  <c r="V94" i="1"/>
  <c r="B14" i="1"/>
  <c r="V16" i="1"/>
  <c r="U16" i="1"/>
  <c r="U76" i="1"/>
  <c r="U94" i="1"/>
  <c r="T16" i="1"/>
  <c r="B88" i="1"/>
  <c r="B43" i="1"/>
  <c r="B76" i="1"/>
  <c r="B77" i="1"/>
  <c r="B78" i="1"/>
  <c r="B79" i="1"/>
  <c r="B80" i="1"/>
  <c r="B81" i="1"/>
  <c r="B82" i="1"/>
  <c r="B84" i="1"/>
  <c r="B85" i="1"/>
  <c r="B86" i="1"/>
  <c r="B87" i="1"/>
  <c r="B89" i="1"/>
  <c r="B90" i="1"/>
  <c r="B91" i="1"/>
  <c r="B92" i="1"/>
  <c r="B45" i="1" l="1"/>
  <c r="C16" i="1"/>
  <c r="T94" i="1"/>
  <c r="T83" i="1" l="1"/>
  <c r="B83" i="1" s="1"/>
  <c r="S16" i="1" l="1"/>
  <c r="S94" i="1" l="1"/>
  <c r="B94" i="1" s="1"/>
  <c r="H16" i="1"/>
  <c r="G16" i="1"/>
  <c r="F16" i="1"/>
  <c r="E16" i="1"/>
</calcChain>
</file>

<file path=xl/sharedStrings.xml><?xml version="1.0" encoding="utf-8"?>
<sst xmlns="http://schemas.openxmlformats.org/spreadsheetml/2006/main" count="120" uniqueCount="114">
  <si>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</si>
  <si>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</si>
  <si>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</si>
  <si>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</si>
  <si>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</si>
  <si>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</si>
  <si>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</si>
  <si>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</si>
  <si>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</si>
  <si>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</si>
  <si>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</si>
  <si>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</si>
  <si>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</si>
  <si>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</si>
  <si>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</si>
  <si>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</si>
  <si>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t>122.202 - CONTRIBUCIÓN EMPLEADOS</t>
  </si>
  <si>
    <t>161. 202 - OTROS INGRESOS (Financieros)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</si>
  <si>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</si>
  <si>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</si>
  <si>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</si>
  <si>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</si>
  <si>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</si>
  <si>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</si>
  <si>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</si>
  <si>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</si>
  <si>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</si>
  <si>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</si>
  <si>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</si>
  <si>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</si>
  <si>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</si>
  <si>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</si>
  <si>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</si>
  <si>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</si>
  <si>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</si>
  <si>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</si>
  <si>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</si>
  <si>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</si>
  <si>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</si>
  <si>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</si>
  <si>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</si>
  <si>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</si>
  <si>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</si>
  <si>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</si>
  <si>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</si>
  <si>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</si>
  <si>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</si>
  <si>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</si>
  <si>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</si>
  <si>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</si>
  <si>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</si>
  <si>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</si>
  <si>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</si>
  <si>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</si>
  <si>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</si>
  <si>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</si>
  <si>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</si>
  <si>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</si>
  <si>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</si>
  <si>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</si>
  <si>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</si>
  <si>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</si>
  <si>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</si>
  <si>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</si>
  <si>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</si>
  <si>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</si>
  <si>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</si>
  <si>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</si>
  <si>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</si>
  <si>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</si>
  <si>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</si>
  <si>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</si>
  <si>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</si>
  <si>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</si>
  <si>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</si>
  <si>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</si>
  <si>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</si>
  <si>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</si>
  <si>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</si>
  <si>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</si>
  <si>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</si>
  <si>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</si>
  <si>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</si>
  <si>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</si>
  <si>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</si>
  <si>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</si>
  <si>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</si>
  <si>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</si>
  <si>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</si>
  <si>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</si>
  <si>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</si>
  <si>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</si>
  <si>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</si>
  <si>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</si>
  <si>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</si>
  <si>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</si>
  <si>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</si>
  <si>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</si>
  <si>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</si>
  <si>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</si>
  <si>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Superintendente de Pensiones </t>
  </si>
  <si>
    <t xml:space="preserve">Ejecución de Ingresos, Gastos y Aplicaciones Financieras 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</si>
  <si>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</si>
  <si>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 xml:space="preserve"> </t>
  </si>
  <si>
    <t>Francisco Antonio Torres</t>
  </si>
  <si>
    <r>
      <t xml:space="preserve">Firmado por el Superintendente de Pensiones </t>
    </r>
    <r>
      <rPr>
        <b/>
        <sz val="11"/>
        <color rgb="FF000000"/>
        <rFont val="Times New Roman"/>
        <family val="1"/>
      </rPr>
      <t>Francisco A. Torres,</t>
    </r>
  </si>
  <si>
    <r>
      <t xml:space="preserve">designado por el Poder Ejecutivo mediante </t>
    </r>
    <r>
      <rPr>
        <b/>
        <sz val="11"/>
        <color rgb="FF000000"/>
        <rFont val="Times New Roman"/>
        <family val="1"/>
      </rPr>
      <t>Decreto 700-22</t>
    </r>
    <r>
      <rPr>
        <sz val="11"/>
        <color rgb="FF000000"/>
        <rFont val="Times New Roman"/>
        <family val="1"/>
      </rPr>
      <t>, de fecha</t>
    </r>
  </si>
  <si>
    <t>22 de noviembre 2022.</t>
  </si>
  <si>
    <t>161. 204 - INTERESES PERCIBIDOS</t>
  </si>
  <si>
    <t>Año 2023</t>
  </si>
  <si>
    <t xml:space="preserve"> Sección Presupuesto</t>
  </si>
  <si>
    <t>Estephany Núñez</t>
  </si>
  <si>
    <t>Fecha de imputación: 31 de Enero del 2023</t>
  </si>
  <si>
    <t>Fecha de registro: 08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</si>
</sst>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3" fillId="3" borderId="0" xfId="1" applyFont="1" applyFill="1" applyAlignment="1">
      <alignment horizontal="center"/>
    </xf>
    <xf numFmtId="164" fontId="2" fillId="3" borderId="1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vertical="center" wrapText="1"/>
    </xf>
    <xf numFmtId="164" fontId="4" fillId="3" borderId="0" xfId="1" applyFont="1" applyFill="1" applyAlignment="1">
      <alignment horizontal="left" vertical="center" wrapText="1"/>
    </xf>
    <xf numFmtId="164" fontId="6" fillId="3" borderId="0" xfId="1" applyFont="1" applyFill="1" applyAlignment="1">
      <alignment horizontal="left" vertical="center" wrapText="1"/>
    </xf>
    <xf numFmtId="164" fontId="4" fillId="3" borderId="0" xfId="1" applyFont="1" applyFill="1" applyAlignment="1">
      <alignment horizontal="left" vertical="center" wrapText="1" indent="2"/>
    </xf>
    <xf numFmtId="164" fontId="4" fillId="3" borderId="0" xfId="1" applyFont="1" applyFill="1"/>
    <xf numFmtId="164" fontId="4" fillId="3" borderId="0" xfId="0" applyNumberFormat="1" applyFont="1" applyFill="1"/>
    <xf numFmtId="164" fontId="4" fillId="3" borderId="0" xfId="1" applyFont="1" applyFill="1" applyAlignment="1">
      <alignment horizontal="center" vertical="center" wrapText="1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/>
    <xf numFmtId="164" fontId="6" fillId="2" borderId="2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wrapText="1"/>
    </xf>
    <xf numFmtId="164" fontId="6" fillId="3" borderId="0" xfId="1" applyFont="1" applyFill="1"/>
    <xf numFmtId="164" fontId="5" fillId="3" borderId="0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wrapText="1"/>
    </xf>
    <xf numFmtId="164" fontId="6" fillId="3" borderId="0" xfId="1" applyFont="1" applyFill="1" applyAlignment="1">
      <alignment wrapText="1"/>
    </xf>
    <xf numFmtId="164" fontId="6" fillId="3" borderId="0" xfId="1" applyFont="1" applyFill="1" applyAlignment="1">
      <alignment vertical="center" wrapText="1"/>
    </xf>
    <xf numFmtId="164" fontId="6" fillId="3" borderId="0" xfId="1" applyFont="1" applyFill="1" applyAlignment="1">
      <alignment horizontal="center" vertical="center" wrapText="1"/>
    </xf>
    <xf numFmtId="43" fontId="6" fillId="3" borderId="0" xfId="1" applyNumberFormat="1" applyFont="1" applyFill="1" applyAlignment="1">
      <alignment horizontal="right" wrapText="1"/>
    </xf>
    <xf numFmtId="164" fontId="6" fillId="3" borderId="0" xfId="1" applyFont="1" applyFill="1" applyAlignment="1">
      <alignment horizontal="right" wrapText="1"/>
    </xf>
    <xf numFmtId="164" fontId="6" fillId="3" borderId="0" xfId="1" applyFont="1" applyFill="1" applyAlignment="1">
      <alignment horizontal="left" wrapText="1"/>
    </xf>
    <xf numFmtId="0" fontId="6" fillId="3" borderId="0" xfId="0" applyFont="1" applyFill="1"/>
    <xf numFmtId="164" fontId="6" fillId="3" borderId="0" xfId="1" applyFont="1" applyFill="1" applyBorder="1"/>
    <xf numFmtId="0" fontId="1" fillId="3" borderId="0" xfId="0" applyFont="1" applyFill="1"/>
    <xf numFmtId="0" fontId="4" fillId="3" borderId="0" xfId="0" applyFont="1" applyFill="1"/>
    <xf numFmtId="164" fontId="1" fillId="3" borderId="0" xfId="1" applyFont="1" applyFill="1"/>
    <xf numFmtId="164" fontId="1" fillId="3" borderId="0" xfId="0" applyNumberFormat="1" applyFont="1" applyFill="1"/>
    <xf numFmtId="164" fontId="2" fillId="4" borderId="0" xfId="1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3" borderId="0" xfId="0" applyFill="1"/>
    <xf numFmtId="164" fontId="3" fillId="3" borderId="0" xfId="1" applyFont="1" applyFill="1" applyBorder="1" applyAlignment="1">
      <alignment horizontal="center" vertical="center"/>
    </xf>
    <xf numFmtId="0" fontId="8" fillId="3" borderId="0" xfId="0" applyFont="1" applyFill="1"/>
    <xf numFmtId="164" fontId="0" fillId="3" borderId="0" xfId="0" applyNumberForma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2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view="pageBreakPreview" topLeftCell="A32" zoomScale="90" zoomScaleNormal="100" zoomScaleSheetLayoutView="90" workbookViewId="0">
      <selection activeCell="B93" sqref="B93"/>
    </sheetView>
  </sheetViews>
  <sheetFormatPr baseColWidth="10" defaultColWidth="8.7109375" defaultRowHeight="15" x14ac:dyDescent="0.25"/>
  <cols>
    <col min="1" max="1" width="31" style="26" customWidth="1"/>
    <col min="2" max="2" width="18.7109375" style="26" customWidth="1"/>
    <col min="3" max="3" width="24.28515625" style="26" customWidth="1"/>
    <col min="4" max="4" width="15.85546875" style="26" customWidth="1"/>
    <col min="5" max="5" width="14.85546875" style="26" customWidth="1"/>
    <col min="6" max="6" width="20.28515625" style="26" customWidth="1"/>
    <col min="7" max="7" width="19.140625" style="26" customWidth="1"/>
    <col min="8" max="8" width="18.85546875" style="26" customWidth="1"/>
    <col min="9" max="9" width="15.5703125" style="26" hidden="1" customWidth="1"/>
    <col min="10" max="10" width="16.42578125" style="26" hidden="1" customWidth="1"/>
    <col min="11" max="11" width="16.7109375" style="26" hidden="1" customWidth="1"/>
    <col min="12" max="12" width="17" style="26" hidden="1" customWidth="1"/>
    <col min="13" max="13" width="13.42578125" style="26" hidden="1" customWidth="1"/>
    <col min="14" max="14" width="15.42578125" style="26" hidden="1" customWidth="1"/>
    <col min="15" max="18" width="0" style="26" hidden="1" customWidth="1"/>
    <col min="19" max="20" width="16.42578125" style="26" customWidth="1"/>
    <col min="21" max="21" width="13.140625" style="26" customWidth="1"/>
    <col min="22" max="24" width="15" style="26" customWidth="1"/>
    <col min="25" max="16384" width="8.7109375" style="26"/>
  </cols>
  <sheetData>
    <row r="1" spans="1:24" x14ac:dyDescent="0.25">
      <c r="A1" s="39"/>
      <c r="B1" s="39"/>
      <c r="C1" s="39"/>
    </row>
    <row r="2" spans="1:24" ht="15.75" x14ac:dyDescent="0.25">
      <c r="A2" s="40"/>
      <c r="B2" s="40"/>
      <c r="C2" s="40"/>
      <c r="D2" s="40"/>
      <c r="E2" s="40"/>
      <c r="F2" s="40"/>
      <c r="G2" s="40"/>
    </row>
    <row r="3" spans="1:24" ht="15.75" x14ac:dyDescent="0.25">
      <c r="A3" s="40" t="s">
        <v>109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34"/>
      <c r="X3" s="34"/>
    </row>
    <row r="4" spans="1:24" ht="15.75" x14ac:dyDescent="0.25">
      <c r="A4" s="40" t="s">
        <v>101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4"/>
      <c r="X4" s="34"/>
    </row>
    <row r="5" spans="1:24" ht="15.75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2"/>
      <c r="X5" s="2"/>
    </row>
    <row r="6" spans="1:24" ht="15.75" x14ac:dyDescent="0.25">
      <c r="A6" s="2"/>
      <c r="B6" s="2"/>
      <c r="C6" s="2"/>
    </row>
    <row r="7" spans="1:24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13</v>
      </c>
      <c r="N7" s="1" t="s">
        <v>14</v>
      </c>
      <c r="S7" s="1" t="s">
        <v>9</v>
      </c>
      <c r="T7" s="1" t="s">
        <v>10</v>
      </c>
      <c r="U7" s="1" t="s">
        <v>11</v>
      </c>
      <c r="V7" s="1" t="s">
        <v>12</v>
      </c>
      <c r="W7" s="1" t="s">
        <v>13</v>
      </c>
      <c r="X7" s="1" t="s">
        <v>14</v>
      </c>
    </row>
    <row r="8" spans="1:24" s="32" customFormat="1" x14ac:dyDescent="0.25">
      <c r="A8" s="30" t="s">
        <v>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S8" s="31"/>
      <c r="T8" s="31"/>
      <c r="U8" s="31"/>
      <c r="V8" s="31"/>
      <c r="W8" s="31"/>
      <c r="X8" s="31"/>
    </row>
    <row r="9" spans="1:24" x14ac:dyDescent="0.25">
      <c r="A9" s="4" t="s">
        <v>102</v>
      </c>
      <c r="B9" s="21">
        <f>+C9+D9+E9+F9+G9+H9+S9+T9+U9+V9+W9+X9</f>
        <v>65715123</v>
      </c>
      <c r="C9" s="16">
        <v>32800104.309999999</v>
      </c>
      <c r="D9" s="5">
        <v>32915018.690000001</v>
      </c>
      <c r="E9" s="5"/>
      <c r="F9" s="5"/>
      <c r="G9" s="5"/>
      <c r="H9" s="5"/>
      <c r="I9" s="1"/>
      <c r="J9" s="1"/>
      <c r="K9" s="1"/>
      <c r="L9" s="1"/>
      <c r="M9" s="1"/>
      <c r="N9" s="1"/>
      <c r="S9" s="5"/>
      <c r="T9" s="5"/>
      <c r="U9" s="5"/>
      <c r="V9" s="5"/>
      <c r="W9" s="5"/>
      <c r="X9" s="5"/>
    </row>
    <row r="10" spans="1:24" x14ac:dyDescent="0.25">
      <c r="A10" s="4" t="s">
        <v>16</v>
      </c>
      <c r="B10" s="22">
        <f>+C10+D10+E10+F10+G10+H10+S10+T10+U10+V10+W10+X10</f>
        <v>26563718.740000002</v>
      </c>
      <c r="C10" s="5">
        <v>13258633.720000001</v>
      </c>
      <c r="D10" s="5">
        <v>13305085.02</v>
      </c>
      <c r="E10" s="5"/>
      <c r="F10" s="5"/>
      <c r="G10" s="5"/>
      <c r="H10" s="5"/>
      <c r="I10" s="1"/>
      <c r="J10" s="1"/>
      <c r="K10" s="1"/>
      <c r="L10" s="1"/>
      <c r="M10" s="1"/>
      <c r="N10" s="1"/>
      <c r="S10" s="5"/>
      <c r="T10" s="5"/>
      <c r="U10" s="5"/>
      <c r="V10" s="5"/>
      <c r="W10" s="5"/>
      <c r="X10" s="5"/>
    </row>
    <row r="11" spans="1:24" ht="24" x14ac:dyDescent="0.25">
      <c r="A11" s="4" t="s">
        <v>17</v>
      </c>
      <c r="B11" s="22">
        <f>+C11+D11+E11+F11+G11+H11+S111+S11+T11+U11+V11</f>
        <v>0</v>
      </c>
      <c r="C11" s="5">
        <v>0</v>
      </c>
      <c r="D11" s="5">
        <v>0</v>
      </c>
      <c r="E11" s="5"/>
      <c r="F11" s="5"/>
      <c r="G11" s="5"/>
      <c r="H11" s="5"/>
      <c r="I11" s="1"/>
      <c r="J11" s="1"/>
      <c r="K11" s="1"/>
      <c r="L11" s="1"/>
      <c r="M11" s="1"/>
      <c r="N11" s="1"/>
      <c r="S11" s="5"/>
      <c r="T11" s="5"/>
      <c r="U11" s="5"/>
      <c r="V11" s="5"/>
      <c r="W11" s="5"/>
      <c r="X11" s="5"/>
    </row>
    <row r="12" spans="1:24" x14ac:dyDescent="0.25">
      <c r="A12" s="4" t="s">
        <v>108</v>
      </c>
      <c r="B12" s="22">
        <f>+C12+D12+E12+F12+G12+H12+S12+T12+U121+U12+V12+W12+X12</f>
        <v>665035.17000000004</v>
      </c>
      <c r="C12" s="5">
        <v>308396.78000000003</v>
      </c>
      <c r="D12" s="5">
        <v>356638.39</v>
      </c>
      <c r="E12" s="5"/>
      <c r="F12" s="5"/>
      <c r="G12" s="5"/>
      <c r="H12" s="5"/>
      <c r="I12" s="1"/>
      <c r="J12" s="1"/>
      <c r="K12" s="1"/>
      <c r="L12" s="1"/>
      <c r="M12" s="1"/>
      <c r="N12" s="1"/>
      <c r="S12" s="5"/>
      <c r="T12" s="5"/>
      <c r="U12" s="5"/>
      <c r="V12" s="5"/>
      <c r="W12" s="5"/>
      <c r="X12" s="5"/>
    </row>
    <row r="13" spans="1:24" x14ac:dyDescent="0.25">
      <c r="A13" s="4" t="s">
        <v>18</v>
      </c>
      <c r="B13" s="22">
        <f>+C13+D13+E13+F13+G13+H13+S13+T13+U13+V13+W13+X13</f>
        <v>25902.61</v>
      </c>
      <c r="C13" s="5">
        <v>19759.64</v>
      </c>
      <c r="D13" s="5">
        <v>6142.97</v>
      </c>
      <c r="E13" s="5"/>
      <c r="F13" s="5"/>
      <c r="G13" s="5"/>
      <c r="H13" s="5"/>
      <c r="I13" s="1"/>
      <c r="J13" s="1"/>
      <c r="K13" s="1"/>
      <c r="L13" s="1"/>
      <c r="M13" s="1"/>
      <c r="N13" s="1"/>
      <c r="S13" s="5"/>
      <c r="T13" s="5"/>
      <c r="U13" s="5"/>
      <c r="V13" s="5"/>
      <c r="W13" s="5"/>
      <c r="X13" s="5"/>
    </row>
    <row r="14" spans="1:24" ht="24" x14ac:dyDescent="0.25">
      <c r="A14" s="4" t="s">
        <v>19</v>
      </c>
      <c r="B14" s="22">
        <f>+C14+D14+E14+F14+G14+H14+S14+T14+V14+U14</f>
        <v>0</v>
      </c>
      <c r="C14" s="5">
        <v>0</v>
      </c>
      <c r="D14" s="5">
        <v>0</v>
      </c>
      <c r="E14" s="5"/>
      <c r="F14" s="5"/>
      <c r="G14" s="5"/>
      <c r="H14" s="5"/>
      <c r="I14" s="1"/>
      <c r="J14" s="1"/>
      <c r="K14" s="1"/>
      <c r="L14" s="1"/>
      <c r="M14" s="1"/>
      <c r="N14" s="1"/>
      <c r="S14" s="5"/>
      <c r="T14" s="5"/>
      <c r="U14" s="5"/>
      <c r="V14" s="5"/>
      <c r="W14" s="5"/>
      <c r="X14" s="5"/>
    </row>
    <row r="15" spans="1:24" x14ac:dyDescent="0.25">
      <c r="A15" s="6" t="s">
        <v>20</v>
      </c>
      <c r="B15" s="22">
        <f>+C15+D15+E15+F15+G15+H15+S15+T15+U15+V15+W15+X15</f>
        <v>92969779.520000011</v>
      </c>
      <c r="C15" s="5">
        <f>SUM(C9:C14)</f>
        <v>46386894.450000003</v>
      </c>
      <c r="D15" s="5">
        <f>SUM(D9:D14)</f>
        <v>46582885.07</v>
      </c>
      <c r="E15" s="5"/>
      <c r="F15" s="5"/>
      <c r="G15" s="5"/>
      <c r="H15" s="5"/>
      <c r="I15" s="1"/>
      <c r="J15" s="1"/>
      <c r="K15" s="1"/>
      <c r="L15" s="1"/>
      <c r="M15" s="1"/>
      <c r="N15" s="1"/>
      <c r="S15" s="5"/>
      <c r="T15" s="5"/>
      <c r="U15" s="5"/>
      <c r="V15" s="5"/>
      <c r="W15" s="5"/>
      <c r="X15" s="5"/>
    </row>
    <row r="16" spans="1:24" x14ac:dyDescent="0.25">
      <c r="A16" s="6" t="s">
        <v>21</v>
      </c>
      <c r="B16" s="6">
        <f>SUM(C16:W16)+X16</f>
        <v>92969779.520000011</v>
      </c>
      <c r="C16" s="6">
        <f>SUM(C15)</f>
        <v>46386894.450000003</v>
      </c>
      <c r="D16" s="6">
        <f>SUM(D15)</f>
        <v>46582885.07</v>
      </c>
      <c r="E16" s="6">
        <f>SUM(E15)</f>
        <v>0</v>
      </c>
      <c r="F16" s="6">
        <f>+F15</f>
        <v>0</v>
      </c>
      <c r="G16" s="6">
        <f>+G15</f>
        <v>0</v>
      </c>
      <c r="H16" s="6">
        <f>+H15</f>
        <v>0</v>
      </c>
      <c r="I16" s="1"/>
      <c r="J16" s="1"/>
      <c r="K16" s="1"/>
      <c r="L16" s="1"/>
      <c r="M16" s="1"/>
      <c r="N16" s="1"/>
      <c r="S16" s="6">
        <f t="shared" ref="S16:X16" si="0">+S15</f>
        <v>0</v>
      </c>
      <c r="T16" s="6">
        <f t="shared" si="0"/>
        <v>0</v>
      </c>
      <c r="U16" s="6">
        <f t="shared" si="0"/>
        <v>0</v>
      </c>
      <c r="V16" s="6">
        <f t="shared" si="0"/>
        <v>0</v>
      </c>
      <c r="W16" s="6">
        <f t="shared" si="0"/>
        <v>0</v>
      </c>
      <c r="X16" s="6">
        <f t="shared" si="0"/>
        <v>0</v>
      </c>
    </row>
    <row r="17" spans="1:24" x14ac:dyDescent="0.25">
      <c r="A17" s="6"/>
      <c r="B17" s="6"/>
      <c r="C17" s="5"/>
      <c r="D17" s="5"/>
      <c r="E17" s="5"/>
      <c r="F17" s="5"/>
      <c r="G17" s="5"/>
      <c r="H17" s="5"/>
      <c r="I17" s="1"/>
      <c r="J17" s="1"/>
      <c r="K17" s="1"/>
      <c r="L17" s="1"/>
      <c r="M17" s="1"/>
      <c r="N17" s="1"/>
      <c r="S17" s="5"/>
      <c r="T17" s="5"/>
      <c r="U17" s="5"/>
      <c r="V17" s="5"/>
      <c r="W17" s="5"/>
      <c r="X17" s="5"/>
    </row>
    <row r="18" spans="1:24" s="32" customFormat="1" x14ac:dyDescent="0.25">
      <c r="A18" s="30" t="s">
        <v>22</v>
      </c>
      <c r="B18" s="31"/>
      <c r="C18" s="31"/>
      <c r="D18" s="31"/>
      <c r="E18" s="31"/>
      <c r="F18" s="31"/>
      <c r="G18" s="31"/>
      <c r="H18" s="31"/>
      <c r="S18" s="31"/>
      <c r="T18" s="31"/>
      <c r="U18" s="31"/>
      <c r="V18" s="31"/>
      <c r="W18" s="31"/>
      <c r="X18" s="31"/>
    </row>
    <row r="19" spans="1:24" s="24" customFormat="1" ht="24" x14ac:dyDescent="0.2">
      <c r="A19" s="6" t="s">
        <v>23</v>
      </c>
      <c r="B19" s="22">
        <f>+C19+D19+E19+F19+G19+H19+S19+T19+U19+V19+W19+X19</f>
        <v>66565431.540000007</v>
      </c>
      <c r="C19" s="15">
        <f>SUM(C20:C24)</f>
        <v>29312193.240000002</v>
      </c>
      <c r="D19" s="15">
        <f>SUM(D20:D24)</f>
        <v>37253238.300000004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S19" s="23"/>
      <c r="T19" s="23"/>
      <c r="U19" s="15"/>
      <c r="V19" s="15"/>
      <c r="W19" s="15"/>
      <c r="X19" s="15"/>
    </row>
    <row r="20" spans="1:24" x14ac:dyDescent="0.25">
      <c r="A20" s="7" t="s">
        <v>24</v>
      </c>
      <c r="B20" s="5">
        <f t="shared" ref="B20:B42" si="1">+C20+D20+E20+F20+G20+H20+S20+T20+U20+V20+W20+X20</f>
        <v>45856984</v>
      </c>
      <c r="C20" s="8">
        <v>19690626.890000001</v>
      </c>
      <c r="D20" s="8">
        <v>26166357.109999999</v>
      </c>
      <c r="E20" s="8"/>
      <c r="F20" s="8"/>
      <c r="G20" s="8"/>
      <c r="H20" s="8"/>
      <c r="I20" s="8"/>
      <c r="J20" s="8"/>
      <c r="K20" s="8"/>
      <c r="L20" s="8"/>
      <c r="M20" s="8"/>
      <c r="N20" s="23"/>
      <c r="S20" s="8"/>
      <c r="T20" s="8"/>
      <c r="U20" s="8"/>
      <c r="V20" s="8"/>
      <c r="W20" s="8"/>
      <c r="X20" s="8"/>
    </row>
    <row r="21" spans="1:24" x14ac:dyDescent="0.25">
      <c r="A21" s="7" t="s">
        <v>25</v>
      </c>
      <c r="B21" s="5">
        <f t="shared" si="1"/>
        <v>6716463.8700000001</v>
      </c>
      <c r="C21" s="8">
        <v>3165243.93</v>
      </c>
      <c r="D21" s="8">
        <v>3551219.94</v>
      </c>
      <c r="E21" s="8"/>
      <c r="F21" s="8"/>
      <c r="G21" s="8"/>
      <c r="H21" s="8"/>
      <c r="I21" s="8"/>
      <c r="J21" s="8"/>
      <c r="K21" s="8"/>
      <c r="L21" s="8"/>
      <c r="M21" s="8"/>
      <c r="N21" s="23"/>
      <c r="S21" s="8"/>
      <c r="T21" s="8"/>
      <c r="U21" s="8"/>
      <c r="V21" s="8"/>
      <c r="W21" s="8"/>
      <c r="X21" s="8"/>
    </row>
    <row r="22" spans="1:24" ht="24" x14ac:dyDescent="0.25">
      <c r="A22" s="7" t="s">
        <v>26</v>
      </c>
      <c r="B22" s="5">
        <f>+C22+D22+E22+F22+G22+H22+S22+T22+U22+V22+W22+X22</f>
        <v>119000</v>
      </c>
      <c r="C22" s="8">
        <v>119000</v>
      </c>
      <c r="D22" s="8">
        <v>0</v>
      </c>
      <c r="E22" s="8"/>
      <c r="F22" s="8"/>
      <c r="G22" s="8"/>
      <c r="H22" s="8"/>
      <c r="I22" s="8"/>
      <c r="J22" s="8"/>
      <c r="K22" s="8"/>
      <c r="L22" s="8"/>
      <c r="M22" s="8"/>
      <c r="N22" s="23"/>
      <c r="S22" s="8"/>
      <c r="T22" s="8"/>
      <c r="U22" s="8"/>
      <c r="V22" s="8"/>
      <c r="W22" s="8"/>
      <c r="X22" s="8"/>
    </row>
    <row r="23" spans="1:24" ht="24" x14ac:dyDescent="0.25">
      <c r="A23" s="7" t="s">
        <v>27</v>
      </c>
      <c r="B23" s="5">
        <f>+C23+D23+E23+F23+G23+H23+S23+T23+U23+V23+W23+X23</f>
        <v>9429912.4199999999</v>
      </c>
      <c r="C23" s="8">
        <v>4090240.98</v>
      </c>
      <c r="D23" s="8">
        <v>5339671.4400000004</v>
      </c>
      <c r="E23" s="8"/>
      <c r="F23" s="8"/>
      <c r="G23" s="8"/>
      <c r="H23" s="8"/>
      <c r="I23" s="8"/>
      <c r="J23" s="8"/>
      <c r="K23" s="8"/>
      <c r="L23" s="8"/>
      <c r="M23" s="8"/>
      <c r="N23" s="23"/>
      <c r="S23" s="8"/>
      <c r="T23" s="8"/>
      <c r="U23" s="8"/>
      <c r="V23" s="8"/>
      <c r="W23" s="8"/>
      <c r="X23" s="8"/>
    </row>
    <row r="24" spans="1:24" ht="24" x14ac:dyDescent="0.25">
      <c r="A24" s="7" t="s">
        <v>28</v>
      </c>
      <c r="B24" s="5">
        <f>+C24+D24+E24+F24+G24+H24+S24+T24+U24+V24+W24+X24</f>
        <v>4443071.25</v>
      </c>
      <c r="C24" s="8">
        <v>2247081.44</v>
      </c>
      <c r="D24" s="8">
        <v>2195989.81</v>
      </c>
      <c r="E24" s="8"/>
      <c r="F24" s="8"/>
      <c r="G24" s="8"/>
      <c r="H24" s="8"/>
      <c r="I24" s="8"/>
      <c r="J24" s="8"/>
      <c r="K24" s="8"/>
      <c r="L24" s="8"/>
      <c r="M24" s="8"/>
      <c r="N24" s="23"/>
      <c r="S24" s="8"/>
      <c r="T24" s="8"/>
      <c r="U24" s="8"/>
      <c r="V24" s="8"/>
      <c r="W24" s="8"/>
      <c r="X24" s="8"/>
    </row>
    <row r="25" spans="1:24" s="27" customFormat="1" ht="12" x14ac:dyDescent="0.2">
      <c r="A25" s="6" t="s">
        <v>29</v>
      </c>
      <c r="B25" s="15">
        <f>+C25+D25+E25+F25+G25+H25+S25+T25+U25+V25+W25+X25</f>
        <v>6520220.6899999995</v>
      </c>
      <c r="C25" s="15">
        <f>SUM(C26:C34)</f>
        <v>3477444.23</v>
      </c>
      <c r="D25" s="15">
        <f>SUM(D26:D34)</f>
        <v>3042776.46</v>
      </c>
      <c r="E25" s="15"/>
      <c r="F25" s="15"/>
      <c r="G25" s="15"/>
      <c r="H25" s="15"/>
      <c r="I25" s="15"/>
      <c r="J25" s="15"/>
      <c r="K25" s="15"/>
      <c r="L25" s="15"/>
      <c r="M25" s="15"/>
      <c r="N25" s="23"/>
      <c r="S25" s="15"/>
      <c r="T25" s="15"/>
      <c r="U25" s="15"/>
      <c r="V25" s="15"/>
      <c r="W25" s="15"/>
      <c r="X25" s="15"/>
    </row>
    <row r="26" spans="1:24" x14ac:dyDescent="0.25">
      <c r="A26" s="7" t="s">
        <v>30</v>
      </c>
      <c r="B26" s="5">
        <f>+C26+D26+E26+F26+G26+H26+S26+T26+U26+V26+W26+X26</f>
        <v>1062480.72</v>
      </c>
      <c r="C26" s="8">
        <v>590911.14</v>
      </c>
      <c r="D26" s="8">
        <v>471569.58</v>
      </c>
      <c r="E26" s="8"/>
      <c r="F26" s="8"/>
      <c r="G26" s="8"/>
      <c r="H26" s="8"/>
      <c r="I26" s="8"/>
      <c r="J26" s="8"/>
      <c r="K26" s="8"/>
      <c r="L26" s="8"/>
      <c r="M26" s="8"/>
      <c r="N26" s="23"/>
      <c r="S26" s="8"/>
      <c r="T26" s="4"/>
      <c r="U26" s="4"/>
      <c r="V26" s="4"/>
      <c r="W26" s="4"/>
      <c r="X26" s="4"/>
    </row>
    <row r="27" spans="1:24" ht="24" x14ac:dyDescent="0.25">
      <c r="A27" s="7" t="s">
        <v>31</v>
      </c>
      <c r="B27" s="5">
        <f t="shared" si="1"/>
        <v>467221.9</v>
      </c>
      <c r="C27" s="8">
        <v>275498</v>
      </c>
      <c r="D27" s="8">
        <v>191723.9</v>
      </c>
      <c r="E27" s="8"/>
      <c r="F27" s="8"/>
      <c r="G27" s="8"/>
      <c r="H27" s="8"/>
      <c r="I27" s="8"/>
      <c r="J27" s="8"/>
      <c r="K27" s="8"/>
      <c r="L27" s="8"/>
      <c r="M27" s="8"/>
      <c r="N27" s="23"/>
      <c r="S27" s="8"/>
      <c r="T27" s="4"/>
      <c r="U27" s="4"/>
      <c r="V27" s="4"/>
      <c r="W27" s="4"/>
      <c r="X27" s="4"/>
    </row>
    <row r="28" spans="1:24" x14ac:dyDescent="0.25">
      <c r="A28" s="7" t="s">
        <v>32</v>
      </c>
      <c r="B28" s="5">
        <f>+C28+D28+E28+F28+G28+H28+S28+T28+U28+V28+W28+X28</f>
        <v>0</v>
      </c>
      <c r="C28" s="8">
        <v>0</v>
      </c>
      <c r="D28" s="4">
        <v>0</v>
      </c>
      <c r="E28" s="4"/>
      <c r="F28" s="4"/>
      <c r="G28" s="4"/>
      <c r="H28" s="4"/>
      <c r="I28" s="4"/>
      <c r="J28" s="4"/>
      <c r="K28" s="4"/>
      <c r="L28" s="4"/>
      <c r="M28" s="4"/>
      <c r="N28" s="23"/>
      <c r="S28" s="4"/>
      <c r="T28" s="28"/>
      <c r="U28" s="28"/>
      <c r="V28" s="4"/>
      <c r="W28" s="4"/>
      <c r="X28" s="4"/>
    </row>
    <row r="29" spans="1:24" x14ac:dyDescent="0.25">
      <c r="A29" s="7" t="s">
        <v>33</v>
      </c>
      <c r="B29" s="5">
        <f t="shared" si="1"/>
        <v>37380</v>
      </c>
      <c r="C29" s="8">
        <v>0</v>
      </c>
      <c r="D29" s="4">
        <v>37380</v>
      </c>
      <c r="E29" s="4"/>
      <c r="F29" s="4"/>
      <c r="G29" s="4"/>
      <c r="H29" s="4"/>
      <c r="I29" s="4"/>
      <c r="J29" s="4"/>
      <c r="K29" s="4"/>
      <c r="L29" s="4"/>
      <c r="M29" s="4"/>
      <c r="N29" s="23"/>
      <c r="S29" s="4"/>
      <c r="T29" s="4"/>
      <c r="U29" s="4"/>
      <c r="V29" s="4"/>
      <c r="W29" s="4"/>
      <c r="X29" s="4"/>
    </row>
    <row r="30" spans="1:24" x14ac:dyDescent="0.25">
      <c r="A30" s="7" t="s">
        <v>34</v>
      </c>
      <c r="B30" s="5">
        <f t="shared" si="1"/>
        <v>730097.57000000007</v>
      </c>
      <c r="C30" s="8">
        <v>634663.89</v>
      </c>
      <c r="D30" s="8">
        <v>95433.68</v>
      </c>
      <c r="E30" s="8"/>
      <c r="F30" s="8"/>
      <c r="G30" s="8"/>
      <c r="H30" s="8"/>
      <c r="I30" s="8"/>
      <c r="J30" s="8"/>
      <c r="K30" s="8"/>
      <c r="L30" s="8"/>
      <c r="M30" s="8"/>
      <c r="N30" s="23"/>
      <c r="S30" s="8"/>
      <c r="T30" s="4"/>
      <c r="U30" s="4"/>
      <c r="V30" s="4"/>
      <c r="W30" s="4"/>
      <c r="X30" s="4"/>
    </row>
    <row r="31" spans="1:24" x14ac:dyDescent="0.25">
      <c r="A31" s="7" t="s">
        <v>35</v>
      </c>
      <c r="B31" s="5">
        <f t="shared" si="1"/>
        <v>369410.76</v>
      </c>
      <c r="C31" s="8">
        <v>157416.71</v>
      </c>
      <c r="D31" s="8">
        <v>211994.05</v>
      </c>
      <c r="E31" s="8"/>
      <c r="F31" s="8"/>
      <c r="G31" s="8"/>
      <c r="H31" s="8"/>
      <c r="I31" s="8"/>
      <c r="J31" s="8"/>
      <c r="K31" s="8"/>
      <c r="L31" s="8"/>
      <c r="M31" s="8"/>
      <c r="N31" s="23"/>
      <c r="S31" s="8"/>
      <c r="T31" s="4"/>
      <c r="U31" s="4"/>
      <c r="V31" s="4"/>
      <c r="W31" s="4"/>
      <c r="X31" s="4"/>
    </row>
    <row r="32" spans="1:24" ht="48" x14ac:dyDescent="0.25">
      <c r="A32" s="7" t="s">
        <v>36</v>
      </c>
      <c r="B32" s="5">
        <f t="shared" si="1"/>
        <v>125816.95999999999</v>
      </c>
      <c r="C32" s="8">
        <v>21514.68</v>
      </c>
      <c r="D32" s="8">
        <v>104302.28</v>
      </c>
      <c r="E32" s="8"/>
      <c r="F32" s="8"/>
      <c r="G32" s="8"/>
      <c r="H32" s="8"/>
      <c r="I32" s="8"/>
      <c r="J32" s="8"/>
      <c r="K32" s="8"/>
      <c r="L32" s="8"/>
      <c r="M32" s="8"/>
      <c r="N32" s="23"/>
      <c r="O32" s="8"/>
      <c r="S32" s="8"/>
      <c r="T32" s="17"/>
      <c r="U32" s="17"/>
      <c r="V32" s="17"/>
      <c r="W32" s="17"/>
      <c r="X32" s="17"/>
    </row>
    <row r="33" spans="1:24" ht="36" x14ac:dyDescent="0.25">
      <c r="A33" s="7" t="s">
        <v>37</v>
      </c>
      <c r="B33" s="5">
        <f t="shared" si="1"/>
        <v>3314545.56</v>
      </c>
      <c r="C33" s="8">
        <v>1593985.25</v>
      </c>
      <c r="D33" s="8">
        <v>1720560.31</v>
      </c>
      <c r="E33" s="8"/>
      <c r="F33" s="8"/>
      <c r="G33" s="8"/>
      <c r="H33" s="8"/>
      <c r="I33" s="8"/>
      <c r="J33" s="8"/>
      <c r="K33" s="8"/>
      <c r="L33" s="8"/>
      <c r="M33" s="8"/>
      <c r="N33" s="23"/>
      <c r="S33" s="8"/>
      <c r="T33" s="17"/>
      <c r="U33" s="17"/>
      <c r="V33" s="17"/>
      <c r="W33" s="17"/>
      <c r="X33" s="17"/>
    </row>
    <row r="34" spans="1:24" ht="24" x14ac:dyDescent="0.25">
      <c r="A34" s="7" t="s">
        <v>38</v>
      </c>
      <c r="B34" s="5">
        <f t="shared" si="1"/>
        <v>413267.22</v>
      </c>
      <c r="C34" s="8">
        <v>203454.56</v>
      </c>
      <c r="D34" s="8">
        <v>209812.66</v>
      </c>
      <c r="E34" s="8"/>
      <c r="F34" s="8"/>
      <c r="G34" s="8"/>
      <c r="H34" s="8"/>
      <c r="I34" s="8"/>
      <c r="J34" s="8"/>
      <c r="K34" s="8"/>
      <c r="L34" s="8"/>
      <c r="M34" s="8"/>
      <c r="N34" s="23"/>
      <c r="S34" s="8"/>
      <c r="T34" s="4"/>
      <c r="U34" s="4"/>
      <c r="V34" s="4"/>
      <c r="W34" s="4"/>
      <c r="X34" s="4"/>
    </row>
    <row r="35" spans="1:24" s="24" customFormat="1" ht="12" x14ac:dyDescent="0.2">
      <c r="A35" s="6" t="s">
        <v>39</v>
      </c>
      <c r="B35" s="15">
        <f>+C35+D35+E35+F35+G35+H35+S35+T35+U35+V35+W35+X35</f>
        <v>1612384.4</v>
      </c>
      <c r="C35" s="15">
        <f>SUM(C36:C44)</f>
        <v>626030.44999999995</v>
      </c>
      <c r="D35" s="15">
        <f>SUM(D36:D44)</f>
        <v>986353.95</v>
      </c>
      <c r="E35" s="15"/>
      <c r="F35" s="15"/>
      <c r="G35" s="15"/>
      <c r="H35" s="15"/>
      <c r="I35" s="15"/>
      <c r="J35" s="15"/>
      <c r="K35" s="15"/>
      <c r="L35" s="15"/>
      <c r="M35" s="15"/>
      <c r="N35" s="23"/>
      <c r="S35" s="15"/>
      <c r="T35" s="15"/>
      <c r="U35" s="15"/>
      <c r="V35" s="15"/>
      <c r="W35" s="15"/>
      <c r="X35" s="15"/>
    </row>
    <row r="36" spans="1:24" ht="24" x14ac:dyDescent="0.25">
      <c r="A36" s="7" t="s">
        <v>40</v>
      </c>
      <c r="B36" s="5">
        <f t="shared" si="1"/>
        <v>113265.1</v>
      </c>
      <c r="C36" s="8">
        <v>49080.44</v>
      </c>
      <c r="D36" s="8">
        <v>64184.66</v>
      </c>
      <c r="E36" s="8"/>
      <c r="F36" s="8"/>
      <c r="G36" s="8"/>
      <c r="H36" s="8"/>
      <c r="I36" s="8"/>
      <c r="J36" s="8"/>
      <c r="K36" s="8"/>
      <c r="L36" s="8"/>
      <c r="M36" s="8"/>
      <c r="N36" s="23"/>
      <c r="S36" s="8"/>
      <c r="T36" s="4"/>
      <c r="U36" s="4"/>
      <c r="V36" s="4"/>
      <c r="W36" s="4"/>
      <c r="X36" s="4"/>
    </row>
    <row r="37" spans="1:24" x14ac:dyDescent="0.25">
      <c r="A37" s="7" t="s">
        <v>41</v>
      </c>
      <c r="B37" s="5">
        <f t="shared" si="1"/>
        <v>13528.779999999999</v>
      </c>
      <c r="C37" s="8">
        <v>9738.4599999999991</v>
      </c>
      <c r="D37" s="8">
        <v>3790.32</v>
      </c>
      <c r="E37" s="8"/>
      <c r="F37" s="8"/>
      <c r="G37" s="8"/>
      <c r="H37" s="8"/>
      <c r="I37" s="8"/>
      <c r="J37" s="8"/>
      <c r="K37" s="8"/>
      <c r="L37" s="8"/>
      <c r="M37" s="8"/>
      <c r="N37" s="23"/>
      <c r="S37" s="8"/>
      <c r="T37" s="4"/>
      <c r="U37" s="4"/>
      <c r="V37" s="4"/>
      <c r="W37" s="4"/>
      <c r="X37" s="4"/>
    </row>
    <row r="38" spans="1:24" ht="24" x14ac:dyDescent="0.25">
      <c r="A38" s="7" t="s">
        <v>42</v>
      </c>
      <c r="B38" s="5">
        <f t="shared" si="1"/>
        <v>177848.82</v>
      </c>
      <c r="C38" s="8">
        <v>36052.85</v>
      </c>
      <c r="D38" s="8">
        <v>141795.97</v>
      </c>
      <c r="E38" s="8"/>
      <c r="F38" s="8"/>
      <c r="G38" s="8"/>
      <c r="H38" s="8"/>
      <c r="I38" s="8"/>
      <c r="J38" s="8"/>
      <c r="K38" s="8"/>
      <c r="L38" s="8"/>
      <c r="M38" s="8"/>
      <c r="N38" s="23"/>
      <c r="S38" s="8"/>
      <c r="T38" s="4"/>
      <c r="U38" s="4"/>
      <c r="V38" s="4"/>
      <c r="W38" s="4"/>
      <c r="X38" s="4"/>
    </row>
    <row r="39" spans="1:24" ht="24" x14ac:dyDescent="0.25">
      <c r="A39" s="7" t="s">
        <v>43</v>
      </c>
      <c r="B39" s="5">
        <f t="shared" si="1"/>
        <v>20980.400000000001</v>
      </c>
      <c r="C39" s="8">
        <v>15611.4</v>
      </c>
      <c r="D39" s="8">
        <v>5369</v>
      </c>
      <c r="E39" s="8"/>
      <c r="F39" s="8"/>
      <c r="G39" s="8"/>
      <c r="H39" s="8"/>
      <c r="I39" s="8"/>
      <c r="J39" s="8"/>
      <c r="K39" s="8"/>
      <c r="L39" s="8"/>
      <c r="M39" s="8"/>
      <c r="N39" s="23"/>
      <c r="S39" s="8"/>
      <c r="T39" s="4"/>
      <c r="U39" s="4"/>
      <c r="V39" s="4"/>
      <c r="W39" s="4"/>
      <c r="X39" s="4"/>
    </row>
    <row r="40" spans="1:24" ht="24" x14ac:dyDescent="0.25">
      <c r="A40" s="7" t="s">
        <v>44</v>
      </c>
      <c r="B40" s="5">
        <f t="shared" si="1"/>
        <v>32973.760000000002</v>
      </c>
      <c r="C40" s="8">
        <v>15452.97</v>
      </c>
      <c r="D40" s="8">
        <v>17520.79</v>
      </c>
      <c r="E40" s="8"/>
      <c r="F40" s="8"/>
      <c r="G40" s="8"/>
      <c r="H40" s="8"/>
      <c r="I40" s="8"/>
      <c r="J40" s="8"/>
      <c r="K40" s="8"/>
      <c r="L40" s="8"/>
      <c r="M40" s="8"/>
      <c r="N40" s="23"/>
      <c r="S40" s="8"/>
      <c r="T40" s="4"/>
      <c r="U40" s="4"/>
      <c r="V40" s="4"/>
      <c r="W40" s="4"/>
      <c r="X40" s="4"/>
    </row>
    <row r="41" spans="1:24" ht="24" x14ac:dyDescent="0.25">
      <c r="A41" s="7" t="s">
        <v>45</v>
      </c>
      <c r="B41" s="5">
        <f t="shared" si="1"/>
        <v>4265</v>
      </c>
      <c r="C41" s="8">
        <v>4265</v>
      </c>
      <c r="D41" s="8">
        <v>0</v>
      </c>
      <c r="E41" s="8"/>
      <c r="F41" s="8"/>
      <c r="G41" s="8"/>
      <c r="H41" s="8"/>
      <c r="I41" s="8"/>
      <c r="J41" s="8"/>
      <c r="K41" s="8"/>
      <c r="L41" s="8"/>
      <c r="M41" s="8"/>
      <c r="N41" s="23"/>
      <c r="S41" s="8"/>
      <c r="T41" s="4"/>
      <c r="U41" s="4"/>
      <c r="V41" s="4"/>
      <c r="W41" s="4"/>
      <c r="X41" s="4"/>
    </row>
    <row r="42" spans="1:24" ht="39.75" customHeight="1" x14ac:dyDescent="0.25">
      <c r="A42" s="7" t="s">
        <v>46</v>
      </c>
      <c r="B42" s="5">
        <f t="shared" si="1"/>
        <v>1046728.22</v>
      </c>
      <c r="C42" s="8">
        <v>435237.13</v>
      </c>
      <c r="D42" s="8">
        <v>611491.09</v>
      </c>
      <c r="E42" s="8"/>
      <c r="F42" s="8"/>
      <c r="G42" s="8"/>
      <c r="H42" s="8"/>
      <c r="I42" s="8"/>
      <c r="J42" s="8"/>
      <c r="K42" s="8"/>
      <c r="L42" s="8"/>
      <c r="M42" s="8"/>
      <c r="N42" s="23"/>
      <c r="S42" s="8"/>
      <c r="T42" s="4"/>
      <c r="U42" s="4"/>
      <c r="V42" s="4"/>
      <c r="W42" s="4"/>
      <c r="X42" s="4"/>
    </row>
    <row r="43" spans="1:24" ht="32.25" customHeight="1" x14ac:dyDescent="0.25">
      <c r="A43" s="7" t="s">
        <v>47</v>
      </c>
      <c r="B43" s="5">
        <f t="shared" ref="B43" si="2">+C43+D43+E43+F43+G43+H43+S43+T43</f>
        <v>0</v>
      </c>
      <c r="C43" s="8">
        <v>0</v>
      </c>
      <c r="D43" s="8">
        <v>0</v>
      </c>
      <c r="E43" s="8"/>
      <c r="F43" s="8"/>
      <c r="G43" s="8"/>
      <c r="H43" s="8"/>
      <c r="I43" s="9"/>
      <c r="M43" s="29"/>
      <c r="N43" s="23"/>
      <c r="S43" s="8"/>
      <c r="T43" s="9"/>
      <c r="U43" s="9"/>
      <c r="V43" s="9"/>
      <c r="W43" s="9"/>
      <c r="X43" s="9"/>
    </row>
    <row r="44" spans="1:24" ht="36" customHeight="1" x14ac:dyDescent="0.25">
      <c r="A44" s="7" t="s">
        <v>48</v>
      </c>
      <c r="B44" s="5">
        <f>+C44+D44+E44+F44+G44+H44+S44+T44+V44+U44+W44+X44</f>
        <v>202794.32</v>
      </c>
      <c r="C44" s="8">
        <v>60592.2</v>
      </c>
      <c r="D44" s="8">
        <v>142202.12</v>
      </c>
      <c r="E44" s="8"/>
      <c r="F44" s="8"/>
      <c r="G44" s="8"/>
      <c r="H44" s="8"/>
      <c r="I44" s="8"/>
      <c r="J44" s="8"/>
      <c r="K44" s="8"/>
      <c r="L44" s="8"/>
      <c r="M44" s="8"/>
      <c r="N44" s="23"/>
      <c r="S44" s="8"/>
      <c r="T44" s="4"/>
      <c r="U44" s="4"/>
      <c r="V44" s="4"/>
      <c r="W44" s="4"/>
      <c r="X44" s="4"/>
    </row>
    <row r="45" spans="1:24" s="27" customFormat="1" ht="12" x14ac:dyDescent="0.2">
      <c r="A45" s="6" t="s">
        <v>49</v>
      </c>
      <c r="B45" s="15">
        <f>SUM(B46:B48)</f>
        <v>209103.75</v>
      </c>
      <c r="C45" s="15">
        <f>SUM(C46:C49)</f>
        <v>106218.75</v>
      </c>
      <c r="D45" s="15">
        <f>SUM(D46:D51)</f>
        <v>195393.75</v>
      </c>
      <c r="E45" s="15"/>
      <c r="F45" s="15"/>
      <c r="G45" s="15"/>
      <c r="H45" s="15"/>
      <c r="I45" s="15"/>
      <c r="J45" s="15"/>
      <c r="K45" s="15"/>
      <c r="L45" s="15"/>
      <c r="M45" s="15"/>
      <c r="N45" s="23"/>
      <c r="S45" s="15"/>
      <c r="T45" s="15"/>
      <c r="U45" s="15"/>
      <c r="V45" s="15"/>
      <c r="W45" s="15"/>
      <c r="X45" s="15"/>
    </row>
    <row r="46" spans="1:24" ht="24" x14ac:dyDescent="0.25">
      <c r="A46" s="7" t="s">
        <v>50</v>
      </c>
      <c r="B46" s="5">
        <f>+C46+D46+E46+F46+G46+H46+S46+T46+U46+V46+W46+X46</f>
        <v>172885</v>
      </c>
      <c r="C46" s="5">
        <v>70000</v>
      </c>
      <c r="D46" s="8">
        <v>102885</v>
      </c>
      <c r="E46" s="8"/>
      <c r="F46" s="8"/>
      <c r="G46" s="8"/>
      <c r="H46" s="8"/>
      <c r="I46" s="8"/>
      <c r="J46" s="8"/>
      <c r="K46" s="8"/>
      <c r="L46" s="8"/>
      <c r="M46" s="8"/>
      <c r="N46" s="23"/>
      <c r="S46" s="8"/>
      <c r="T46" s="4"/>
      <c r="U46" s="4"/>
      <c r="V46" s="4"/>
      <c r="W46" s="4"/>
      <c r="X46" s="4"/>
    </row>
    <row r="47" spans="1:24" ht="36" x14ac:dyDescent="0.25">
      <c r="A47" s="7" t="s">
        <v>51</v>
      </c>
      <c r="B47" s="5">
        <f>+C47+D47+E47+F47+G47+H47+S47+T47+U47+V47+W47+X47</f>
        <v>36218.75</v>
      </c>
      <c r="C47" s="5">
        <v>36218.75</v>
      </c>
      <c r="D47" s="5">
        <v>0</v>
      </c>
      <c r="E47" s="8"/>
      <c r="F47" s="8"/>
      <c r="G47" s="8"/>
      <c r="H47" s="8"/>
      <c r="I47" s="8"/>
      <c r="J47" s="8"/>
      <c r="K47" s="8"/>
      <c r="L47" s="8"/>
      <c r="M47" s="8"/>
      <c r="N47" s="23"/>
      <c r="S47" s="8"/>
      <c r="T47" s="4"/>
      <c r="U47" s="4"/>
      <c r="V47" s="4"/>
      <c r="W47" s="4"/>
      <c r="X47" s="4"/>
    </row>
    <row r="48" spans="1:24" ht="36" hidden="1" x14ac:dyDescent="0.25">
      <c r="A48" s="7" t="s">
        <v>52</v>
      </c>
      <c r="B48" s="5">
        <f>+C48+D48+E48+F48+G48+H48+S48+T48+U48+V48+W48+X48</f>
        <v>0</v>
      </c>
      <c r="C48" s="8">
        <v>0</v>
      </c>
      <c r="D48" s="8"/>
      <c r="E48" s="8"/>
      <c r="F48" s="8"/>
      <c r="G48" s="8"/>
      <c r="H48" s="28"/>
      <c r="I48" s="9"/>
      <c r="J48" s="9"/>
      <c r="K48" s="9"/>
      <c r="L48" s="9"/>
      <c r="M48" s="19"/>
      <c r="N48" s="23"/>
      <c r="S48" s="28"/>
      <c r="T48" s="4"/>
      <c r="U48" s="4"/>
      <c r="V48" s="4"/>
      <c r="W48" s="4"/>
      <c r="X48" s="4"/>
    </row>
    <row r="49" spans="1:24" ht="36" hidden="1" x14ac:dyDescent="0.25">
      <c r="A49" s="7" t="s">
        <v>53</v>
      </c>
      <c r="B49" s="5">
        <f t="shared" ref="B49:B60" si="3">+C49+D49+E49+F49+G49+H49+S49+T49+U49+V49+W49+X49</f>
        <v>0</v>
      </c>
      <c r="C49" s="8">
        <v>0</v>
      </c>
      <c r="D49" s="8"/>
      <c r="E49" s="9"/>
      <c r="F49" s="9"/>
      <c r="H49" s="28"/>
      <c r="I49" s="9"/>
      <c r="J49" s="9"/>
      <c r="K49" s="9"/>
      <c r="L49" s="9"/>
      <c r="M49" s="19"/>
      <c r="N49" s="23"/>
      <c r="S49" s="28"/>
      <c r="T49" s="9"/>
      <c r="U49" s="9"/>
      <c r="V49" s="9"/>
      <c r="W49" s="9"/>
      <c r="X49" s="9"/>
    </row>
    <row r="50" spans="1:24" ht="36" hidden="1" x14ac:dyDescent="0.25">
      <c r="A50" s="7" t="s">
        <v>54</v>
      </c>
      <c r="B50" s="5">
        <f t="shared" si="3"/>
        <v>0</v>
      </c>
      <c r="C50" s="8"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23"/>
      <c r="S50" s="8"/>
      <c r="T50" s="4"/>
      <c r="U50" s="4"/>
      <c r="V50" s="4"/>
      <c r="W50" s="4"/>
      <c r="X50" s="4"/>
    </row>
    <row r="51" spans="1:24" ht="24" x14ac:dyDescent="0.25">
      <c r="A51" s="7" t="s">
        <v>55</v>
      </c>
      <c r="B51" s="5">
        <f t="shared" si="3"/>
        <v>92508.75</v>
      </c>
      <c r="C51" s="8">
        <v>0</v>
      </c>
      <c r="D51" s="8">
        <v>92508.75</v>
      </c>
      <c r="E51" s="8"/>
      <c r="F51" s="8"/>
      <c r="G51" s="8"/>
      <c r="H51" s="8"/>
      <c r="I51" s="8"/>
      <c r="J51" s="8"/>
      <c r="K51" s="8"/>
      <c r="L51" s="8"/>
      <c r="M51" s="8"/>
      <c r="N51" s="23"/>
      <c r="S51" s="8"/>
      <c r="T51" s="4"/>
      <c r="U51" s="4"/>
      <c r="V51" s="4"/>
      <c r="W51" s="4"/>
      <c r="X51" s="4"/>
    </row>
    <row r="52" spans="1:24" ht="36" x14ac:dyDescent="0.25">
      <c r="A52" s="7" t="s">
        <v>56</v>
      </c>
      <c r="B52" s="5">
        <f t="shared" si="3"/>
        <v>0</v>
      </c>
      <c r="C52" s="8">
        <v>0</v>
      </c>
      <c r="D52" s="8"/>
      <c r="E52" s="9"/>
      <c r="F52" s="9"/>
      <c r="G52" s="28"/>
      <c r="H52" s="28"/>
      <c r="I52" s="9"/>
      <c r="J52" s="9"/>
      <c r="K52" s="9"/>
      <c r="L52" s="9"/>
      <c r="M52" s="19"/>
      <c r="N52" s="23"/>
      <c r="S52" s="28"/>
      <c r="T52" s="9"/>
      <c r="U52" s="9"/>
      <c r="V52" s="9"/>
      <c r="W52" s="9"/>
      <c r="X52" s="9"/>
    </row>
    <row r="53" spans="1:24" hidden="1" x14ac:dyDescent="0.25">
      <c r="A53" s="6" t="s">
        <v>57</v>
      </c>
      <c r="B53" s="5">
        <f t="shared" si="3"/>
        <v>0</v>
      </c>
      <c r="C53" s="8"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23"/>
      <c r="S53" s="8"/>
      <c r="T53" s="8"/>
      <c r="U53" s="8"/>
      <c r="V53" s="8"/>
      <c r="W53" s="8"/>
      <c r="X53" s="8"/>
    </row>
    <row r="54" spans="1:24" ht="24" hidden="1" x14ac:dyDescent="0.25">
      <c r="A54" s="7" t="s">
        <v>58</v>
      </c>
      <c r="B54" s="5">
        <f t="shared" si="3"/>
        <v>0</v>
      </c>
      <c r="C54" s="8">
        <v>0</v>
      </c>
      <c r="D54" s="8"/>
      <c r="E54" s="8"/>
      <c r="F54" s="9"/>
      <c r="G54" s="28"/>
      <c r="H54" s="28"/>
      <c r="I54" s="9"/>
      <c r="J54" s="9"/>
      <c r="K54" s="9"/>
      <c r="L54" s="9"/>
      <c r="M54" s="19"/>
      <c r="N54" s="23"/>
      <c r="S54" s="28"/>
      <c r="T54" s="9"/>
      <c r="U54" s="9"/>
      <c r="V54" s="9"/>
      <c r="W54" s="9"/>
      <c r="X54" s="9"/>
    </row>
    <row r="55" spans="1:24" ht="24" hidden="1" x14ac:dyDescent="0.25">
      <c r="A55" s="7" t="s">
        <v>59</v>
      </c>
      <c r="B55" s="5">
        <f t="shared" si="3"/>
        <v>0</v>
      </c>
      <c r="C55" s="8">
        <v>0</v>
      </c>
      <c r="D55" s="8"/>
      <c r="E55" s="8"/>
      <c r="F55" s="9"/>
      <c r="G55" s="28"/>
      <c r="H55" s="28"/>
      <c r="I55" s="9"/>
      <c r="J55" s="9"/>
      <c r="K55" s="9"/>
      <c r="L55" s="9"/>
      <c r="M55" s="19"/>
      <c r="N55" s="23"/>
      <c r="S55" s="28"/>
      <c r="T55" s="9"/>
      <c r="U55" s="9"/>
      <c r="V55" s="9"/>
      <c r="W55" s="9"/>
      <c r="X55" s="9"/>
    </row>
    <row r="56" spans="1:24" ht="24" hidden="1" x14ac:dyDescent="0.25">
      <c r="A56" s="7" t="s">
        <v>60</v>
      </c>
      <c r="B56" s="5">
        <f t="shared" si="3"/>
        <v>0</v>
      </c>
      <c r="C56" s="8">
        <v>0</v>
      </c>
      <c r="D56" s="8"/>
      <c r="E56" s="8"/>
      <c r="F56" s="9"/>
      <c r="G56" s="28"/>
      <c r="H56" s="28"/>
      <c r="I56" s="9"/>
      <c r="J56" s="9"/>
      <c r="K56" s="9"/>
      <c r="L56" s="9"/>
      <c r="M56" s="19"/>
      <c r="N56" s="23"/>
      <c r="S56" s="28"/>
      <c r="T56" s="9"/>
      <c r="U56" s="9"/>
      <c r="V56" s="9"/>
      <c r="W56" s="9"/>
      <c r="X56" s="9"/>
    </row>
    <row r="57" spans="1:24" ht="36" hidden="1" x14ac:dyDescent="0.25">
      <c r="A57" s="7" t="s">
        <v>61</v>
      </c>
      <c r="B57" s="5">
        <f t="shared" si="3"/>
        <v>0</v>
      </c>
      <c r="C57" s="8">
        <v>0</v>
      </c>
      <c r="D57" s="8"/>
      <c r="E57" s="8"/>
      <c r="F57" s="9"/>
      <c r="G57" s="28"/>
      <c r="H57" s="28"/>
      <c r="I57" s="9"/>
      <c r="J57" s="9"/>
      <c r="K57" s="9"/>
      <c r="L57" s="9"/>
      <c r="M57" s="19"/>
      <c r="N57" s="23"/>
      <c r="S57" s="28"/>
      <c r="T57" s="9"/>
      <c r="U57" s="9"/>
      <c r="V57" s="9"/>
      <c r="W57" s="9"/>
      <c r="X57" s="9"/>
    </row>
    <row r="58" spans="1:24" ht="36" hidden="1" x14ac:dyDescent="0.25">
      <c r="A58" s="7" t="s">
        <v>62</v>
      </c>
      <c r="B58" s="5">
        <f t="shared" si="3"/>
        <v>0</v>
      </c>
      <c r="C58" s="8">
        <v>0</v>
      </c>
      <c r="D58" s="8"/>
      <c r="E58" s="8"/>
      <c r="F58" s="9"/>
      <c r="G58" s="28"/>
      <c r="H58" s="28"/>
      <c r="I58" s="9"/>
      <c r="J58" s="9"/>
      <c r="K58" s="9"/>
      <c r="L58" s="9"/>
      <c r="M58" s="19"/>
      <c r="N58" s="23"/>
      <c r="S58" s="28"/>
      <c r="T58" s="9"/>
      <c r="U58" s="9"/>
      <c r="V58" s="9"/>
      <c r="W58" s="9"/>
      <c r="X58" s="9"/>
    </row>
    <row r="59" spans="1:24" ht="24" hidden="1" x14ac:dyDescent="0.25">
      <c r="A59" s="7" t="s">
        <v>63</v>
      </c>
      <c r="B59" s="5">
        <f t="shared" si="3"/>
        <v>0</v>
      </c>
      <c r="C59" s="8">
        <v>0</v>
      </c>
      <c r="D59" s="8"/>
      <c r="E59" s="8"/>
      <c r="F59" s="9"/>
      <c r="G59" s="28"/>
      <c r="H59" s="28"/>
      <c r="I59" s="9"/>
      <c r="J59" s="9"/>
      <c r="K59" s="9"/>
      <c r="L59" s="9"/>
      <c r="M59" s="19"/>
      <c r="N59" s="23"/>
      <c r="S59" s="28"/>
      <c r="T59" s="9"/>
      <c r="U59" s="9"/>
      <c r="V59" s="9"/>
      <c r="W59" s="9"/>
      <c r="X59" s="9"/>
    </row>
    <row r="60" spans="1:24" ht="24" hidden="1" x14ac:dyDescent="0.25">
      <c r="A60" s="7" t="s">
        <v>64</v>
      </c>
      <c r="B60" s="5">
        <f t="shared" si="3"/>
        <v>0</v>
      </c>
      <c r="C60" s="8">
        <v>0</v>
      </c>
      <c r="D60" s="8"/>
      <c r="E60" s="8"/>
      <c r="F60" s="9"/>
      <c r="G60" s="28"/>
      <c r="H60" s="28"/>
      <c r="I60" s="9"/>
      <c r="J60" s="9"/>
      <c r="K60" s="9"/>
      <c r="L60" s="9"/>
      <c r="M60" s="19"/>
      <c r="N60" s="23"/>
      <c r="S60" s="28"/>
      <c r="T60" s="9"/>
      <c r="U60" s="9"/>
      <c r="V60" s="9"/>
      <c r="W60" s="9"/>
      <c r="X60" s="9"/>
    </row>
    <row r="61" spans="1:24" s="24" customFormat="1" ht="24" x14ac:dyDescent="0.2">
      <c r="A61" s="20" t="s">
        <v>65</v>
      </c>
      <c r="B61" s="15">
        <f>+C61+D61</f>
        <v>385319.56</v>
      </c>
      <c r="C61" s="15">
        <f>+C62</f>
        <v>385319.56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/>
      <c r="S61" s="15"/>
      <c r="T61" s="18"/>
      <c r="U61" s="18"/>
      <c r="V61" s="18"/>
      <c r="W61" s="18"/>
      <c r="X61" s="18"/>
    </row>
    <row r="62" spans="1:24" x14ac:dyDescent="0.25">
      <c r="A62" s="7" t="s">
        <v>66</v>
      </c>
      <c r="B62" s="5">
        <f>385319.56+C62+D62+E62+F62+G62+H62+S62+U62+T62+W62+V62+X62</f>
        <v>770639.12</v>
      </c>
      <c r="C62" s="10">
        <v>385319.56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23"/>
      <c r="O62" s="8"/>
      <c r="P62" s="8"/>
      <c r="S62" s="8"/>
      <c r="T62" s="4"/>
      <c r="U62" s="4"/>
      <c r="V62" s="4"/>
      <c r="W62" s="4"/>
      <c r="X62" s="4"/>
    </row>
    <row r="63" spans="1:24" ht="24" hidden="1" x14ac:dyDescent="0.25">
      <c r="A63" s="7" t="s">
        <v>67</v>
      </c>
      <c r="B63" s="5">
        <f>+C63+D63+E63+F63+G63+H63+S63+T63+U63+V63+W63+X63</f>
        <v>0</v>
      </c>
      <c r="C63" s="20">
        <v>0</v>
      </c>
      <c r="D63" s="8"/>
      <c r="E63" s="8"/>
      <c r="F63" s="8"/>
      <c r="G63" s="28"/>
      <c r="H63" s="28"/>
      <c r="I63" s="9"/>
      <c r="J63" s="9"/>
      <c r="K63" s="9"/>
      <c r="L63" s="9"/>
      <c r="M63" s="19"/>
      <c r="N63" s="23"/>
      <c r="S63" s="28"/>
      <c r="T63" s="9"/>
      <c r="U63" s="9"/>
      <c r="V63" s="9"/>
      <c r="W63" s="9"/>
      <c r="X63" s="9"/>
    </row>
    <row r="64" spans="1:24" ht="24" hidden="1" x14ac:dyDescent="0.25">
      <c r="A64" s="7" t="s">
        <v>68</v>
      </c>
      <c r="B64" s="5">
        <f t="shared" ref="B64:B75" si="4">+C64+D64+E64+F64+G64+H64+S64+T64</f>
        <v>0</v>
      </c>
      <c r="C64" s="20">
        <v>0</v>
      </c>
      <c r="D64" s="8"/>
      <c r="E64" s="8"/>
      <c r="F64" s="8"/>
      <c r="G64" s="28"/>
      <c r="H64" s="28"/>
      <c r="I64" s="9"/>
      <c r="J64" s="9"/>
      <c r="K64" s="9"/>
      <c r="L64" s="9"/>
      <c r="M64" s="19"/>
      <c r="N64" s="23"/>
      <c r="S64" s="28"/>
      <c r="T64" s="9"/>
      <c r="U64" s="9"/>
      <c r="V64" s="9"/>
      <c r="W64" s="9"/>
      <c r="X64" s="9"/>
    </row>
    <row r="65" spans="1:24" ht="36" hidden="1" x14ac:dyDescent="0.25">
      <c r="A65" s="7" t="s">
        <v>69</v>
      </c>
      <c r="B65" s="5">
        <f t="shared" si="4"/>
        <v>0</v>
      </c>
      <c r="C65" s="20">
        <v>0</v>
      </c>
      <c r="D65" s="8"/>
      <c r="E65" s="8"/>
      <c r="F65" s="8"/>
      <c r="G65" s="28"/>
      <c r="H65" s="28"/>
      <c r="I65" s="9"/>
      <c r="J65" s="9"/>
      <c r="K65" s="9"/>
      <c r="L65" s="9"/>
      <c r="M65" s="19"/>
      <c r="N65" s="23"/>
      <c r="S65" s="28"/>
      <c r="T65" s="9"/>
      <c r="U65" s="9"/>
      <c r="V65" s="9"/>
      <c r="W65" s="9"/>
      <c r="X65" s="9"/>
    </row>
    <row r="66" spans="1:24" ht="24" hidden="1" x14ac:dyDescent="0.25">
      <c r="A66" s="7" t="s">
        <v>70</v>
      </c>
      <c r="B66" s="5">
        <f t="shared" si="4"/>
        <v>0</v>
      </c>
      <c r="C66" s="20">
        <v>0</v>
      </c>
      <c r="D66" s="8"/>
      <c r="E66" s="8"/>
      <c r="F66" s="8"/>
      <c r="G66" s="8"/>
      <c r="H66" s="8"/>
      <c r="I66" s="8"/>
      <c r="J66" s="8"/>
      <c r="K66" s="8"/>
      <c r="L66" s="9"/>
      <c r="M66" s="19"/>
      <c r="N66" s="23"/>
      <c r="S66" s="8"/>
      <c r="T66" s="28"/>
      <c r="U66" s="4"/>
      <c r="V66" s="4"/>
      <c r="W66" s="4"/>
      <c r="X66" s="4"/>
    </row>
    <row r="67" spans="1:24" ht="24" hidden="1" x14ac:dyDescent="0.25">
      <c r="A67" s="7" t="s">
        <v>71</v>
      </c>
      <c r="B67" s="5">
        <f t="shared" si="4"/>
        <v>0</v>
      </c>
      <c r="C67" s="20">
        <v>0</v>
      </c>
      <c r="D67" s="8"/>
      <c r="E67" s="8"/>
      <c r="F67" s="8"/>
      <c r="G67" s="28"/>
      <c r="H67" s="28"/>
      <c r="I67" s="9"/>
      <c r="J67" s="9"/>
      <c r="K67" s="9"/>
      <c r="L67" s="9"/>
      <c r="M67" s="19"/>
      <c r="N67" s="23"/>
      <c r="S67" s="28"/>
      <c r="T67" s="9"/>
      <c r="U67" s="9"/>
      <c r="V67" s="9"/>
      <c r="W67" s="9"/>
      <c r="X67" s="9"/>
    </row>
    <row r="68" spans="1:24" ht="24" hidden="1" x14ac:dyDescent="0.25">
      <c r="A68" s="7" t="s">
        <v>72</v>
      </c>
      <c r="B68" s="5">
        <f t="shared" si="4"/>
        <v>0</v>
      </c>
      <c r="C68" s="20">
        <v>0</v>
      </c>
      <c r="D68" s="8"/>
      <c r="E68" s="8"/>
      <c r="F68" s="8"/>
      <c r="G68" s="28"/>
      <c r="H68" s="28"/>
      <c r="I68" s="9"/>
      <c r="J68" s="9"/>
      <c r="K68" s="9"/>
      <c r="L68" s="9"/>
      <c r="M68" s="19"/>
      <c r="N68" s="23"/>
      <c r="S68" s="28"/>
      <c r="T68" s="9"/>
      <c r="U68" s="9"/>
      <c r="V68" s="9"/>
      <c r="W68" s="9"/>
      <c r="X68" s="9"/>
    </row>
    <row r="69" spans="1:24" hidden="1" x14ac:dyDescent="0.25">
      <c r="A69" s="7" t="s">
        <v>73</v>
      </c>
      <c r="B69" s="5">
        <f t="shared" si="4"/>
        <v>0</v>
      </c>
      <c r="C69" s="20">
        <v>0</v>
      </c>
      <c r="D69" s="8"/>
      <c r="E69" s="8"/>
      <c r="F69" s="8"/>
      <c r="G69" s="28"/>
      <c r="H69" s="28"/>
      <c r="I69" s="9"/>
      <c r="J69" s="9"/>
      <c r="K69" s="9"/>
      <c r="L69" s="9"/>
      <c r="M69" s="19"/>
      <c r="N69" s="23"/>
      <c r="S69" s="28"/>
      <c r="T69" s="9"/>
      <c r="U69" s="9"/>
      <c r="V69" s="9"/>
      <c r="W69" s="9"/>
      <c r="X69" s="9"/>
    </row>
    <row r="70" spans="1:24" ht="36" hidden="1" x14ac:dyDescent="0.25">
      <c r="A70" s="7" t="s">
        <v>74</v>
      </c>
      <c r="B70" s="5">
        <f t="shared" si="4"/>
        <v>0</v>
      </c>
      <c r="C70" s="20">
        <v>0</v>
      </c>
      <c r="D70" s="8"/>
      <c r="E70" s="8"/>
      <c r="F70" s="8"/>
      <c r="G70" s="28"/>
      <c r="H70" s="28"/>
      <c r="I70" s="9"/>
      <c r="J70" s="9"/>
      <c r="K70" s="9"/>
      <c r="L70" s="9"/>
      <c r="M70" s="19"/>
      <c r="N70" s="23"/>
      <c r="S70" s="28"/>
      <c r="T70" s="9"/>
      <c r="U70" s="9"/>
      <c r="V70" s="9"/>
      <c r="W70" s="9"/>
      <c r="X70" s="9"/>
    </row>
    <row r="71" spans="1:24" hidden="1" x14ac:dyDescent="0.25">
      <c r="A71" s="6" t="s">
        <v>75</v>
      </c>
      <c r="B71" s="5">
        <f t="shared" si="4"/>
        <v>0</v>
      </c>
      <c r="C71" s="20">
        <v>0</v>
      </c>
      <c r="D71" s="8"/>
      <c r="E71" s="8"/>
      <c r="F71" s="8"/>
      <c r="G71" s="8"/>
      <c r="H71" s="8"/>
      <c r="I71" s="8"/>
      <c r="J71" s="8"/>
      <c r="K71" s="15"/>
      <c r="L71" s="8"/>
      <c r="M71" s="8"/>
      <c r="N71" s="23"/>
      <c r="S71" s="8"/>
      <c r="T71" s="8"/>
      <c r="U71" s="8"/>
      <c r="V71" s="15"/>
      <c r="W71" s="15"/>
      <c r="X71" s="15"/>
    </row>
    <row r="72" spans="1:24" hidden="1" x14ac:dyDescent="0.25">
      <c r="A72" s="7" t="s">
        <v>76</v>
      </c>
      <c r="B72" s="5">
        <f t="shared" si="4"/>
        <v>0</v>
      </c>
      <c r="C72" s="8">
        <v>0</v>
      </c>
      <c r="D72" s="8"/>
      <c r="E72" s="8"/>
      <c r="F72" s="8"/>
      <c r="G72" s="28"/>
      <c r="H72" s="28"/>
      <c r="I72" s="28"/>
      <c r="J72" s="28"/>
      <c r="K72" s="28"/>
      <c r="L72" s="9"/>
      <c r="M72" s="19"/>
      <c r="N72" s="23"/>
      <c r="S72" s="28"/>
      <c r="T72" s="9"/>
      <c r="U72" s="9"/>
      <c r="V72" s="9"/>
      <c r="W72" s="9"/>
      <c r="X72" s="9"/>
    </row>
    <row r="73" spans="1:24" hidden="1" x14ac:dyDescent="0.25">
      <c r="A73" s="7" t="s">
        <v>77</v>
      </c>
      <c r="B73" s="5">
        <f t="shared" si="4"/>
        <v>0</v>
      </c>
      <c r="C73" s="8">
        <v>0</v>
      </c>
      <c r="D73" s="8"/>
      <c r="E73" s="8"/>
      <c r="F73" s="8"/>
      <c r="G73" s="28"/>
      <c r="H73" s="28"/>
      <c r="I73" s="9"/>
      <c r="J73" s="9"/>
      <c r="K73" s="9"/>
      <c r="L73" s="9"/>
      <c r="M73" s="19"/>
      <c r="N73" s="23"/>
      <c r="S73" s="28"/>
      <c r="T73" s="9"/>
      <c r="U73" s="9"/>
      <c r="V73" s="9"/>
      <c r="W73" s="9"/>
      <c r="X73" s="9"/>
    </row>
    <row r="74" spans="1:24" ht="24" hidden="1" x14ac:dyDescent="0.25">
      <c r="A74" s="7" t="s">
        <v>78</v>
      </c>
      <c r="B74" s="5">
        <f t="shared" si="4"/>
        <v>0</v>
      </c>
      <c r="C74" s="8">
        <v>0</v>
      </c>
      <c r="D74" s="8"/>
      <c r="E74" s="8"/>
      <c r="F74" s="8"/>
      <c r="G74" s="28"/>
      <c r="H74" s="28"/>
      <c r="I74" s="9"/>
      <c r="J74" s="9"/>
      <c r="K74" s="9"/>
      <c r="L74" s="9"/>
      <c r="M74" s="19"/>
      <c r="N74" s="23"/>
      <c r="S74" s="28"/>
      <c r="T74" s="9"/>
      <c r="U74" s="9"/>
      <c r="V74" s="9"/>
      <c r="W74" s="9"/>
      <c r="X74" s="9"/>
    </row>
    <row r="75" spans="1:24" ht="36" hidden="1" x14ac:dyDescent="0.25">
      <c r="A75" s="7" t="s">
        <v>79</v>
      </c>
      <c r="B75" s="5">
        <f t="shared" si="4"/>
        <v>0</v>
      </c>
      <c r="C75" s="8">
        <v>0</v>
      </c>
      <c r="D75" s="8"/>
      <c r="E75" s="8"/>
      <c r="F75" s="8"/>
      <c r="G75" s="28"/>
      <c r="H75" s="28"/>
      <c r="I75" s="9"/>
      <c r="J75" s="9"/>
      <c r="K75" s="9"/>
      <c r="L75" s="9"/>
      <c r="M75" s="19"/>
      <c r="N75" s="23"/>
      <c r="S75" s="28"/>
      <c r="T75" s="9"/>
      <c r="U75" s="9"/>
      <c r="V75" s="9"/>
      <c r="W75" s="9"/>
      <c r="X75" s="9"/>
    </row>
    <row r="76" spans="1:24" ht="24" hidden="1" x14ac:dyDescent="0.25">
      <c r="A76" s="6" t="s">
        <v>80</v>
      </c>
      <c r="B76" s="5">
        <f t="shared" ref="B76:B92" si="5">+C76+D76+E76+F76+G76+H76+S76+T76</f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23">
        <v>0</v>
      </c>
      <c r="S76" s="8">
        <v>0</v>
      </c>
      <c r="T76" s="8">
        <v>0</v>
      </c>
      <c r="U76" s="8">
        <f>SUM(U77:U78)</f>
        <v>0</v>
      </c>
      <c r="V76" s="8"/>
      <c r="W76" s="8">
        <v>0</v>
      </c>
      <c r="X76" s="8">
        <v>0</v>
      </c>
    </row>
    <row r="77" spans="1:24" hidden="1" x14ac:dyDescent="0.25">
      <c r="A77" s="7" t="s">
        <v>81</v>
      </c>
      <c r="B77" s="5">
        <f t="shared" si="5"/>
        <v>0</v>
      </c>
      <c r="C77" s="8">
        <v>0</v>
      </c>
      <c r="D77" s="8">
        <v>0</v>
      </c>
      <c r="E77" s="8">
        <v>0</v>
      </c>
      <c r="F77" s="8">
        <v>0</v>
      </c>
      <c r="G77" s="28">
        <v>0</v>
      </c>
      <c r="H77" s="28">
        <v>0</v>
      </c>
      <c r="I77" s="9">
        <v>0</v>
      </c>
      <c r="J77" s="9">
        <v>0</v>
      </c>
      <c r="K77" s="9">
        <v>0</v>
      </c>
      <c r="L77" s="9">
        <v>0</v>
      </c>
      <c r="M77" s="19">
        <v>0</v>
      </c>
      <c r="N77" s="23">
        <v>0</v>
      </c>
      <c r="S77" s="28">
        <v>0</v>
      </c>
      <c r="T77" s="9">
        <v>0</v>
      </c>
      <c r="U77" s="9"/>
      <c r="V77" s="9"/>
      <c r="W77" s="9">
        <v>0</v>
      </c>
      <c r="X77" s="9">
        <v>0</v>
      </c>
    </row>
    <row r="78" spans="1:24" ht="36" hidden="1" x14ac:dyDescent="0.25">
      <c r="A78" s="7" t="s">
        <v>82</v>
      </c>
      <c r="B78" s="5">
        <f t="shared" si="5"/>
        <v>0</v>
      </c>
      <c r="C78" s="8">
        <v>0</v>
      </c>
      <c r="D78" s="8">
        <v>0</v>
      </c>
      <c r="E78" s="8">
        <v>0</v>
      </c>
      <c r="F78" s="8">
        <v>0</v>
      </c>
      <c r="G78" s="28">
        <v>0</v>
      </c>
      <c r="H78" s="28">
        <v>0</v>
      </c>
      <c r="I78" s="9">
        <v>0</v>
      </c>
      <c r="J78" s="9">
        <v>0</v>
      </c>
      <c r="K78" s="9">
        <v>0</v>
      </c>
      <c r="L78" s="9">
        <v>0</v>
      </c>
      <c r="M78" s="19">
        <v>0</v>
      </c>
      <c r="N78" s="23">
        <v>0</v>
      </c>
      <c r="S78" s="28">
        <v>0</v>
      </c>
      <c r="T78" s="9">
        <v>0</v>
      </c>
      <c r="U78" s="9">
        <v>0</v>
      </c>
      <c r="V78" s="9"/>
      <c r="W78" s="9">
        <v>0</v>
      </c>
      <c r="X78" s="9">
        <v>0</v>
      </c>
    </row>
    <row r="79" spans="1:24" hidden="1" x14ac:dyDescent="0.25">
      <c r="A79" s="6" t="s">
        <v>83</v>
      </c>
      <c r="B79" s="5">
        <f t="shared" si="5"/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23">
        <v>0</v>
      </c>
      <c r="S79" s="8">
        <v>0</v>
      </c>
      <c r="T79" s="8">
        <v>0</v>
      </c>
      <c r="U79" s="8">
        <v>0</v>
      </c>
      <c r="V79" s="8"/>
      <c r="W79" s="8">
        <v>0</v>
      </c>
      <c r="X79" s="8">
        <v>0</v>
      </c>
    </row>
    <row r="80" spans="1:24" ht="24" hidden="1" x14ac:dyDescent="0.25">
      <c r="A80" s="7" t="s">
        <v>84</v>
      </c>
      <c r="B80" s="5">
        <f t="shared" si="5"/>
        <v>0</v>
      </c>
      <c r="C80" s="8">
        <v>0</v>
      </c>
      <c r="D80" s="8">
        <v>0</v>
      </c>
      <c r="E80" s="8">
        <v>0</v>
      </c>
      <c r="F80" s="8">
        <v>0</v>
      </c>
      <c r="G80" s="28">
        <v>0</v>
      </c>
      <c r="H80" s="28">
        <v>0</v>
      </c>
      <c r="I80" s="9">
        <v>0</v>
      </c>
      <c r="J80" s="9">
        <v>0</v>
      </c>
      <c r="K80" s="9">
        <v>0</v>
      </c>
      <c r="L80" s="9">
        <v>0</v>
      </c>
      <c r="M80" s="19">
        <v>0</v>
      </c>
      <c r="N80" s="23">
        <v>0</v>
      </c>
      <c r="S80" s="28">
        <v>0</v>
      </c>
      <c r="T80" s="9">
        <v>0</v>
      </c>
      <c r="U80" s="9">
        <v>0</v>
      </c>
      <c r="V80" s="9"/>
      <c r="W80" s="9">
        <v>0</v>
      </c>
      <c r="X80" s="9">
        <v>0</v>
      </c>
    </row>
    <row r="81" spans="1:24" ht="24" hidden="1" x14ac:dyDescent="0.25">
      <c r="A81" s="7" t="s">
        <v>85</v>
      </c>
      <c r="B81" s="5">
        <f t="shared" si="5"/>
        <v>0</v>
      </c>
      <c r="C81" s="8">
        <v>0</v>
      </c>
      <c r="D81" s="8">
        <v>0</v>
      </c>
      <c r="E81" s="8">
        <v>0</v>
      </c>
      <c r="F81" s="8">
        <v>0</v>
      </c>
      <c r="G81" s="28">
        <v>0</v>
      </c>
      <c r="H81" s="28">
        <v>0</v>
      </c>
      <c r="I81" s="9">
        <v>0</v>
      </c>
      <c r="J81" s="9">
        <v>0</v>
      </c>
      <c r="K81" s="9">
        <v>0</v>
      </c>
      <c r="L81" s="9">
        <v>0</v>
      </c>
      <c r="M81" s="19">
        <v>0</v>
      </c>
      <c r="N81" s="23">
        <v>0</v>
      </c>
      <c r="S81" s="28">
        <v>0</v>
      </c>
      <c r="T81" s="9">
        <v>0</v>
      </c>
      <c r="U81" s="9">
        <v>0</v>
      </c>
      <c r="V81" s="9"/>
      <c r="W81" s="9">
        <v>0</v>
      </c>
      <c r="X81" s="9">
        <v>0</v>
      </c>
    </row>
    <row r="82" spans="1:24" ht="23.1" hidden="1" customHeight="1" x14ac:dyDescent="0.25">
      <c r="A82" s="7" t="s">
        <v>86</v>
      </c>
      <c r="B82" s="5">
        <f t="shared" si="5"/>
        <v>0</v>
      </c>
      <c r="C82" s="8">
        <v>0</v>
      </c>
      <c r="D82" s="8">
        <v>0</v>
      </c>
      <c r="E82" s="8">
        <v>0</v>
      </c>
      <c r="F82" s="8">
        <v>0</v>
      </c>
      <c r="G82" s="28">
        <v>0</v>
      </c>
      <c r="H82" s="28">
        <v>0</v>
      </c>
      <c r="I82" s="9">
        <v>0</v>
      </c>
      <c r="J82" s="9">
        <v>0</v>
      </c>
      <c r="K82" s="9">
        <v>0</v>
      </c>
      <c r="L82" s="9">
        <v>0</v>
      </c>
      <c r="M82" s="19">
        <v>0</v>
      </c>
      <c r="N82" s="23">
        <v>0</v>
      </c>
      <c r="S82" s="28">
        <v>0</v>
      </c>
      <c r="T82" s="9">
        <v>0</v>
      </c>
      <c r="U82" s="9">
        <v>0</v>
      </c>
      <c r="V82" s="9"/>
      <c r="W82" s="9">
        <v>0</v>
      </c>
      <c r="X82" s="9">
        <v>0</v>
      </c>
    </row>
    <row r="83" spans="1:24" hidden="1" x14ac:dyDescent="0.25">
      <c r="A83" s="13" t="s">
        <v>87</v>
      </c>
      <c r="B83" s="5">
        <f t="shared" si="5"/>
        <v>30851622.839999996</v>
      </c>
      <c r="C83" s="8">
        <v>0</v>
      </c>
      <c r="D83" s="25">
        <v>30851622.839999996</v>
      </c>
      <c r="E83" s="8">
        <v>0</v>
      </c>
      <c r="F83" s="8">
        <v>0</v>
      </c>
      <c r="G83" s="28">
        <v>0</v>
      </c>
      <c r="H83" s="28">
        <v>0</v>
      </c>
      <c r="I83" s="9">
        <v>0</v>
      </c>
      <c r="J83" s="9">
        <v>0</v>
      </c>
      <c r="K83" s="9">
        <v>0</v>
      </c>
      <c r="L83" s="9">
        <v>0</v>
      </c>
      <c r="M83" s="19">
        <v>0</v>
      </c>
      <c r="N83" s="23">
        <v>0</v>
      </c>
      <c r="S83" s="28">
        <v>0</v>
      </c>
      <c r="T83" s="4">
        <f t="shared" ref="T83" si="6">+T19+T25+T35+T45</f>
        <v>0</v>
      </c>
      <c r="U83" s="4"/>
      <c r="V83" s="4"/>
      <c r="W83" s="4">
        <v>25756497.600000001</v>
      </c>
      <c r="X83" s="4">
        <v>25756497.600000001</v>
      </c>
    </row>
    <row r="84" spans="1:24" hidden="1" x14ac:dyDescent="0.25">
      <c r="A84" s="3" t="s">
        <v>88</v>
      </c>
      <c r="B84" s="5">
        <f t="shared" si="5"/>
        <v>0</v>
      </c>
      <c r="C84" s="8">
        <v>0</v>
      </c>
      <c r="E84" s="8">
        <v>0</v>
      </c>
      <c r="F84" s="8">
        <v>0</v>
      </c>
      <c r="G84" s="28">
        <v>0</v>
      </c>
      <c r="H84" s="28">
        <v>0</v>
      </c>
      <c r="I84" s="9">
        <v>0</v>
      </c>
      <c r="J84" s="9">
        <v>0</v>
      </c>
      <c r="K84" s="9">
        <v>0</v>
      </c>
      <c r="L84" s="9">
        <v>0</v>
      </c>
      <c r="M84" s="19">
        <v>0</v>
      </c>
      <c r="N84" s="23">
        <v>0</v>
      </c>
      <c r="S84" s="28">
        <v>0</v>
      </c>
      <c r="T84" s="9">
        <v>0</v>
      </c>
      <c r="U84" s="9"/>
      <c r="V84" s="9"/>
      <c r="W84" s="9">
        <v>0</v>
      </c>
      <c r="X84" s="9">
        <v>0</v>
      </c>
    </row>
    <row r="85" spans="1:24" ht="24" hidden="1" x14ac:dyDescent="0.25">
      <c r="A85" s="6" t="s">
        <v>89</v>
      </c>
      <c r="B85" s="5">
        <f t="shared" si="5"/>
        <v>0</v>
      </c>
      <c r="C85" s="8">
        <v>0</v>
      </c>
      <c r="D85" s="28">
        <v>0</v>
      </c>
      <c r="E85" s="8">
        <v>0</v>
      </c>
      <c r="F85" s="8">
        <v>0</v>
      </c>
      <c r="G85" s="28">
        <v>0</v>
      </c>
      <c r="H85" s="28">
        <v>0</v>
      </c>
      <c r="I85" s="9">
        <v>0</v>
      </c>
      <c r="J85" s="9">
        <v>0</v>
      </c>
      <c r="K85" s="9">
        <v>0</v>
      </c>
      <c r="L85" s="9">
        <v>0</v>
      </c>
      <c r="M85" s="19">
        <v>0</v>
      </c>
      <c r="N85" s="23">
        <v>0</v>
      </c>
      <c r="S85" s="28">
        <v>0</v>
      </c>
      <c r="T85" s="9">
        <v>0</v>
      </c>
      <c r="U85" s="9">
        <v>0</v>
      </c>
      <c r="V85" s="9"/>
      <c r="W85" s="9">
        <v>0</v>
      </c>
      <c r="X85" s="9">
        <v>0</v>
      </c>
    </row>
    <row r="86" spans="1:24" ht="24" hidden="1" x14ac:dyDescent="0.25">
      <c r="A86" s="7" t="s">
        <v>90</v>
      </c>
      <c r="B86" s="5">
        <f t="shared" si="5"/>
        <v>0</v>
      </c>
      <c r="C86" s="8">
        <v>0</v>
      </c>
      <c r="D86" s="28">
        <v>0</v>
      </c>
      <c r="E86" s="8">
        <v>0</v>
      </c>
      <c r="F86" s="8">
        <v>0</v>
      </c>
      <c r="G86" s="28">
        <v>0</v>
      </c>
      <c r="H86" s="28">
        <v>0</v>
      </c>
      <c r="I86" s="9">
        <v>0</v>
      </c>
      <c r="J86" s="9">
        <v>0</v>
      </c>
      <c r="K86" s="9">
        <v>0</v>
      </c>
      <c r="L86" s="9">
        <v>0</v>
      </c>
      <c r="M86" s="19">
        <v>0</v>
      </c>
      <c r="N86" s="29">
        <v>0</v>
      </c>
      <c r="S86" s="28">
        <v>0</v>
      </c>
      <c r="T86" s="9">
        <v>0</v>
      </c>
      <c r="U86" s="9">
        <v>0</v>
      </c>
      <c r="V86" s="9"/>
      <c r="W86" s="9">
        <v>0</v>
      </c>
      <c r="X86" s="9">
        <v>0</v>
      </c>
    </row>
    <row r="87" spans="1:24" ht="24" hidden="1" x14ac:dyDescent="0.25">
      <c r="A87" s="7" t="s">
        <v>91</v>
      </c>
      <c r="B87" s="5">
        <f t="shared" si="5"/>
        <v>0</v>
      </c>
      <c r="C87" s="8">
        <v>0</v>
      </c>
      <c r="D87" s="28">
        <v>0</v>
      </c>
      <c r="E87" s="8">
        <v>0</v>
      </c>
      <c r="F87" s="8">
        <v>0</v>
      </c>
      <c r="G87" s="28">
        <v>0</v>
      </c>
      <c r="H87" s="28">
        <v>0</v>
      </c>
      <c r="I87" s="9">
        <v>0</v>
      </c>
      <c r="J87" s="9">
        <v>0</v>
      </c>
      <c r="K87" s="9">
        <v>0</v>
      </c>
      <c r="L87" s="9">
        <v>0</v>
      </c>
      <c r="M87" s="19">
        <v>0</v>
      </c>
      <c r="N87" s="29">
        <v>0</v>
      </c>
      <c r="S87" s="28">
        <v>0</v>
      </c>
      <c r="T87" s="9">
        <v>0</v>
      </c>
      <c r="U87" s="9">
        <v>0</v>
      </c>
      <c r="V87" s="9"/>
      <c r="W87" s="9">
        <v>0</v>
      </c>
      <c r="X87" s="9">
        <v>0</v>
      </c>
    </row>
    <row r="88" spans="1:24" hidden="1" x14ac:dyDescent="0.25">
      <c r="A88" s="6" t="s">
        <v>92</v>
      </c>
      <c r="B88" s="5">
        <f t="shared" si="5"/>
        <v>0</v>
      </c>
      <c r="C88" s="8">
        <v>0</v>
      </c>
      <c r="D88" s="28">
        <v>0</v>
      </c>
      <c r="E88" s="8">
        <v>0</v>
      </c>
      <c r="F88" s="8">
        <v>0</v>
      </c>
      <c r="G88" s="28">
        <v>0</v>
      </c>
      <c r="H88" s="28">
        <v>0</v>
      </c>
      <c r="I88" s="9">
        <v>0</v>
      </c>
      <c r="J88" s="9">
        <v>0</v>
      </c>
      <c r="K88" s="9">
        <v>0</v>
      </c>
      <c r="L88" s="9">
        <v>0</v>
      </c>
      <c r="M88" s="19">
        <v>0</v>
      </c>
      <c r="N88" s="29">
        <v>0</v>
      </c>
      <c r="S88" s="28">
        <v>0</v>
      </c>
      <c r="T88" s="9">
        <v>0</v>
      </c>
      <c r="U88" s="9">
        <v>0</v>
      </c>
      <c r="V88" s="9"/>
      <c r="W88" s="9">
        <v>0</v>
      </c>
      <c r="X88" s="9">
        <v>0</v>
      </c>
    </row>
    <row r="89" spans="1:24" ht="24" hidden="1" x14ac:dyDescent="0.25">
      <c r="A89" s="7" t="s">
        <v>93</v>
      </c>
      <c r="B89" s="5">
        <f t="shared" si="5"/>
        <v>0</v>
      </c>
      <c r="C89" s="8">
        <v>0</v>
      </c>
      <c r="D89" s="28">
        <v>0</v>
      </c>
      <c r="E89" s="8">
        <v>0</v>
      </c>
      <c r="F89" s="8">
        <v>0</v>
      </c>
      <c r="G89" s="28">
        <v>0</v>
      </c>
      <c r="H89" s="28">
        <v>0</v>
      </c>
      <c r="I89" s="9">
        <v>0</v>
      </c>
      <c r="J89" s="9">
        <v>0</v>
      </c>
      <c r="K89" s="9">
        <v>0</v>
      </c>
      <c r="L89" s="9">
        <v>0</v>
      </c>
      <c r="M89" s="19">
        <v>0</v>
      </c>
      <c r="N89" s="29">
        <v>0</v>
      </c>
      <c r="S89" s="28">
        <v>0</v>
      </c>
      <c r="T89" s="9">
        <v>0</v>
      </c>
      <c r="U89" s="9">
        <v>0</v>
      </c>
      <c r="V89" s="9"/>
      <c r="W89" s="9">
        <v>0</v>
      </c>
      <c r="X89" s="9">
        <v>0</v>
      </c>
    </row>
    <row r="90" spans="1:24" ht="24" hidden="1" x14ac:dyDescent="0.25">
      <c r="A90" s="7" t="s">
        <v>94</v>
      </c>
      <c r="B90" s="5">
        <f t="shared" si="5"/>
        <v>0</v>
      </c>
      <c r="C90" s="8">
        <v>0</v>
      </c>
      <c r="D90" s="28">
        <v>0</v>
      </c>
      <c r="E90" s="8">
        <v>0</v>
      </c>
      <c r="F90" s="8">
        <v>0</v>
      </c>
      <c r="G90" s="28">
        <v>0</v>
      </c>
      <c r="H90" s="28">
        <v>0</v>
      </c>
      <c r="I90" s="9">
        <v>0</v>
      </c>
      <c r="J90" s="9">
        <v>0</v>
      </c>
      <c r="K90" s="9">
        <v>0</v>
      </c>
      <c r="L90" s="9">
        <v>0</v>
      </c>
      <c r="M90" s="19">
        <v>0</v>
      </c>
      <c r="N90" s="29">
        <v>0</v>
      </c>
      <c r="S90" s="28">
        <v>0</v>
      </c>
      <c r="T90" s="9">
        <v>0</v>
      </c>
      <c r="U90" s="9">
        <v>0</v>
      </c>
      <c r="V90" s="9"/>
      <c r="W90" s="9">
        <v>0</v>
      </c>
      <c r="X90" s="9">
        <v>0</v>
      </c>
    </row>
    <row r="91" spans="1:24" ht="24" hidden="1" x14ac:dyDescent="0.25">
      <c r="A91" s="6" t="s">
        <v>95</v>
      </c>
      <c r="B91" s="5">
        <f t="shared" si="5"/>
        <v>0</v>
      </c>
      <c r="C91" s="8">
        <v>0</v>
      </c>
      <c r="D91" s="28">
        <v>0</v>
      </c>
      <c r="E91" s="8">
        <v>0</v>
      </c>
      <c r="F91" s="8">
        <v>0</v>
      </c>
      <c r="G91" s="28">
        <v>0</v>
      </c>
      <c r="H91" s="28">
        <v>0</v>
      </c>
      <c r="I91" s="9">
        <v>0</v>
      </c>
      <c r="J91" s="9">
        <v>0</v>
      </c>
      <c r="K91" s="9">
        <v>0</v>
      </c>
      <c r="L91" s="9">
        <v>0</v>
      </c>
      <c r="M91" s="19">
        <v>0</v>
      </c>
      <c r="N91" s="29">
        <v>0</v>
      </c>
      <c r="S91" s="28">
        <v>0</v>
      </c>
      <c r="T91" s="9">
        <v>0</v>
      </c>
      <c r="U91" s="9">
        <v>0</v>
      </c>
      <c r="V91" s="9"/>
      <c r="W91" s="9">
        <v>0</v>
      </c>
      <c r="X91" s="9">
        <v>0</v>
      </c>
    </row>
    <row r="92" spans="1:24" ht="24" hidden="1" x14ac:dyDescent="0.25">
      <c r="A92" s="10" t="s">
        <v>96</v>
      </c>
      <c r="B92" s="5">
        <f t="shared" si="5"/>
        <v>0</v>
      </c>
      <c r="C92" s="8">
        <v>0</v>
      </c>
      <c r="D92" s="28">
        <v>0</v>
      </c>
      <c r="E92" s="8">
        <v>0</v>
      </c>
      <c r="F92" s="8">
        <v>0</v>
      </c>
      <c r="G92" s="28">
        <v>0</v>
      </c>
      <c r="H92" s="28">
        <v>0</v>
      </c>
      <c r="I92" s="9">
        <v>0</v>
      </c>
      <c r="J92" s="9">
        <v>0</v>
      </c>
      <c r="K92" s="9">
        <v>0</v>
      </c>
      <c r="L92" s="9">
        <v>0</v>
      </c>
      <c r="M92" s="19">
        <v>0</v>
      </c>
      <c r="N92" s="29">
        <v>0</v>
      </c>
      <c r="S92" s="28">
        <v>0</v>
      </c>
      <c r="T92" s="9">
        <v>0</v>
      </c>
      <c r="U92" s="9">
        <v>0</v>
      </c>
      <c r="V92" s="9"/>
      <c r="W92" s="9">
        <v>0</v>
      </c>
      <c r="X92" s="9">
        <v>0</v>
      </c>
    </row>
    <row r="93" spans="1:24" x14ac:dyDescent="0.25">
      <c r="A93" s="11" t="s">
        <v>97</v>
      </c>
      <c r="B93" s="12">
        <f>+C93+D93+E93+F93+G93+H93+S93+T93+U93+V93+W93+X93</f>
        <v>75384968.690000013</v>
      </c>
      <c r="C93" s="12">
        <f>+C19+C25+C35+C45+C61</f>
        <v>33907206.230000004</v>
      </c>
      <c r="D93" s="12">
        <f>+D19+D25+D35+D45+D61</f>
        <v>41477762.460000008</v>
      </c>
      <c r="E93" s="12">
        <f t="shared" ref="E93:X93" si="7">+E19+E25+E35+E45+E61</f>
        <v>0</v>
      </c>
      <c r="F93" s="12">
        <f t="shared" si="7"/>
        <v>0</v>
      </c>
      <c r="G93" s="12">
        <f t="shared" si="7"/>
        <v>0</v>
      </c>
      <c r="H93" s="12">
        <f t="shared" si="7"/>
        <v>0</v>
      </c>
      <c r="I93" s="12">
        <f t="shared" si="7"/>
        <v>0</v>
      </c>
      <c r="J93" s="12">
        <f t="shared" si="7"/>
        <v>0</v>
      </c>
      <c r="K93" s="12">
        <f t="shared" si="7"/>
        <v>0</v>
      </c>
      <c r="L93" s="12">
        <f t="shared" si="7"/>
        <v>0</v>
      </c>
      <c r="M93" s="12">
        <f t="shared" si="7"/>
        <v>0</v>
      </c>
      <c r="N93" s="12">
        <f t="shared" si="7"/>
        <v>0</v>
      </c>
      <c r="O93" s="12">
        <f t="shared" si="7"/>
        <v>0</v>
      </c>
      <c r="P93" s="12">
        <f t="shared" si="7"/>
        <v>0</v>
      </c>
      <c r="Q93" s="12">
        <f t="shared" si="7"/>
        <v>0</v>
      </c>
      <c r="R93" s="12">
        <f t="shared" si="7"/>
        <v>0</v>
      </c>
      <c r="S93" s="12">
        <f t="shared" si="7"/>
        <v>0</v>
      </c>
      <c r="T93" s="12">
        <f t="shared" si="7"/>
        <v>0</v>
      </c>
      <c r="U93" s="12">
        <f t="shared" si="7"/>
        <v>0</v>
      </c>
      <c r="V93" s="12">
        <f t="shared" si="7"/>
        <v>0</v>
      </c>
      <c r="W93" s="12">
        <f t="shared" si="7"/>
        <v>0</v>
      </c>
      <c r="X93" s="12">
        <f t="shared" si="7"/>
        <v>0</v>
      </c>
    </row>
    <row r="94" spans="1:24" ht="24" x14ac:dyDescent="0.25">
      <c r="A94" s="13" t="s">
        <v>98</v>
      </c>
      <c r="B94" s="14">
        <f>+C94+D94+E94+F94+G94+H94+S94+T94+U94+V94+W94+X94</f>
        <v>0</v>
      </c>
      <c r="C94" s="25"/>
      <c r="D94" s="25"/>
      <c r="E94" s="25"/>
      <c r="F94" s="25"/>
      <c r="G94" s="25"/>
      <c r="H94" s="25">
        <f>+H19+H25+H35+H45+H61</f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S94" s="25">
        <f>+S19+S25+S35+S45+S61</f>
        <v>0</v>
      </c>
      <c r="T94" s="25">
        <f>+T19+T25+T35+T45</f>
        <v>0</v>
      </c>
      <c r="U94" s="25">
        <f>+U19+U25+U35+U45+U61</f>
        <v>0</v>
      </c>
      <c r="V94" s="25">
        <f>+V19+V25+V35+V45+V61+V71</f>
        <v>0</v>
      </c>
      <c r="W94" s="25">
        <f>+W19+W25+W35+W45+W71</f>
        <v>0</v>
      </c>
      <c r="X94" s="25">
        <f>+X19+X25+X35+X45+X61</f>
        <v>0</v>
      </c>
    </row>
    <row r="95" spans="1:24" x14ac:dyDescent="0.25">
      <c r="A95" s="15" t="s">
        <v>99</v>
      </c>
      <c r="B95" s="15"/>
      <c r="C95" s="8"/>
    </row>
    <row r="96" spans="1:24" x14ac:dyDescent="0.25">
      <c r="A96" s="15" t="s">
        <v>113</v>
      </c>
      <c r="B96" s="15"/>
      <c r="C96" s="8"/>
    </row>
    <row r="97" spans="1:8" x14ac:dyDescent="0.25">
      <c r="A97" s="15" t="s">
        <v>112</v>
      </c>
      <c r="B97" s="15"/>
      <c r="C97" s="8"/>
    </row>
    <row r="98" spans="1:8" x14ac:dyDescent="0.25">
      <c r="A98" s="15"/>
      <c r="B98" s="15"/>
      <c r="C98" s="8"/>
    </row>
    <row r="99" spans="1:8" x14ac:dyDescent="0.25">
      <c r="A99" s="15"/>
      <c r="B99" s="15"/>
      <c r="C99" s="8"/>
    </row>
    <row r="100" spans="1:8" x14ac:dyDescent="0.25">
      <c r="A100" s="33"/>
      <c r="B100" s="33"/>
      <c r="C100" s="33"/>
      <c r="D100" s="33"/>
      <c r="E100" s="36"/>
    </row>
    <row r="101" spans="1:8" ht="15.75" x14ac:dyDescent="0.25">
      <c r="A101" s="37" t="s">
        <v>111</v>
      </c>
      <c r="B101" s="38"/>
      <c r="C101" s="38"/>
      <c r="D101" s="38" t="s">
        <v>104</v>
      </c>
      <c r="E101" s="38"/>
    </row>
    <row r="102" spans="1:8" ht="15.75" x14ac:dyDescent="0.25">
      <c r="A102" s="37" t="s">
        <v>110</v>
      </c>
      <c r="B102" s="38"/>
      <c r="C102" s="38"/>
      <c r="D102" s="38" t="s">
        <v>100</v>
      </c>
      <c r="E102" s="38"/>
    </row>
    <row r="103" spans="1:8" ht="15.75" x14ac:dyDescent="0.25">
      <c r="A103" s="37"/>
      <c r="B103" s="37"/>
      <c r="C103" s="37"/>
      <c r="D103" s="37"/>
      <c r="E103" s="37"/>
    </row>
    <row r="104" spans="1:8" ht="15.75" x14ac:dyDescent="0.25">
      <c r="A104" s="37"/>
      <c r="B104" s="37"/>
      <c r="C104" s="37"/>
      <c r="D104" s="37"/>
      <c r="E104" s="37"/>
    </row>
    <row r="105" spans="1:8" ht="15.75" x14ac:dyDescent="0.25">
      <c r="A105" s="35" t="s">
        <v>105</v>
      </c>
      <c r="B105" s="35"/>
      <c r="C105" s="25"/>
      <c r="D105" s="37"/>
      <c r="E105" s="37"/>
    </row>
    <row r="106" spans="1:8" ht="15.75" x14ac:dyDescent="0.25">
      <c r="A106" s="35" t="s">
        <v>106</v>
      </c>
      <c r="B106" s="35"/>
      <c r="C106" s="33"/>
      <c r="D106" s="37"/>
      <c r="E106" s="37"/>
    </row>
    <row r="107" spans="1:8" x14ac:dyDescent="0.25">
      <c r="A107" s="35" t="s">
        <v>107</v>
      </c>
      <c r="B107" s="35"/>
      <c r="C107" s="33"/>
      <c r="D107" s="33"/>
      <c r="E107" s="33"/>
      <c r="H107" s="33" t="s">
        <v>103</v>
      </c>
    </row>
    <row r="108" spans="1:8" x14ac:dyDescent="0.25">
      <c r="A108" s="35"/>
      <c r="B108" s="35"/>
      <c r="C108" s="33"/>
      <c r="D108" s="33"/>
      <c r="E108" s="33"/>
      <c r="H108" s="33"/>
    </row>
  </sheetData>
  <mergeCells count="9">
    <mergeCell ref="B101:C101"/>
    <mergeCell ref="D101:E101"/>
    <mergeCell ref="B102:C102"/>
    <mergeCell ref="D102:E102"/>
    <mergeCell ref="A1:C1"/>
    <mergeCell ref="A2:G2"/>
    <mergeCell ref="A4:V4"/>
    <mergeCell ref="A5:V5"/>
    <mergeCell ref="A3:V3"/>
  </mergeCells>
  <pageMargins left="0.7" right="0.7" top="0.75" bottom="0.75" header="0.3" footer="0.3"/>
  <pageSetup paperSize="9" scale="3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1" ma:contentTypeDescription="Crear nuevo documento." ma:contentTypeScope="" ma:versionID="4a8fcd12cd7a53c0c87c183022888078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408723f9b295b9aa358424892a4c31ab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6D30B1-D5B6-4DC8-8FB0-9711CBFA2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59AE2-0861-40E2-8D3C-805BB6317C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18E36-B562-460C-9D54-F2CB177C2DF0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0e13dc4f-122b-4d99-99b9-8e0078ca2828"/>
    <ds:schemaRef ds:uri="http://www.w3.org/XML/1998/namespace"/>
    <ds:schemaRef ds:uri="28489dc2-50cf-493e-a704-cb1420394a7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2023-02-08T13:28:26Z</cp:lastPrinted>
  <dcterms:created xsi:type="dcterms:W3CDTF">2022-07-12T14:50:01Z</dcterms:created>
  <dcterms:modified xsi:type="dcterms:W3CDTF">2023-03-08T19:59:58Z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