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Septiembre/"/>
    </mc:Choice>
  </mc:AlternateContent>
  <xr:revisionPtr revIDLastSave="154" documentId="8_{FD0DDF01-E171-43BF-8388-7B82BFAC4698}" xr6:coauthVersionLast="47" xr6:coauthVersionMax="47" xr10:uidLastSave="{C85AD0CB-AE00-4E97-B677-5275A99DC367}"/>
  <bookViews>
    <workbookView xWindow="-120" yWindow="-120" windowWidth="29040" windowHeight="15840" xr2:uid="{00000000-000D-0000-FFFF-FFFF00000000}"/>
  </bookViews>
  <sheets>
    <sheet name="Ingreos y Gas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4" i="1" l="1"/>
  <c r="U19" i="1"/>
  <c r="B25" i="1"/>
  <c r="B23" i="1"/>
  <c r="B22" i="1"/>
  <c r="B21" i="1"/>
  <c r="B20" i="1"/>
  <c r="B16" i="1"/>
  <c r="B15" i="1"/>
  <c r="B13" i="1"/>
  <c r="B12" i="1"/>
  <c r="B10" i="1"/>
  <c r="B9" i="1"/>
  <c r="U61" i="1"/>
  <c r="T94" i="1"/>
  <c r="U76" i="1"/>
  <c r="U71" i="1"/>
  <c r="U45" i="1"/>
  <c r="U35" i="1"/>
  <c r="B35" i="1" s="1"/>
  <c r="U25" i="1"/>
  <c r="U94" i="1"/>
  <c r="T19" i="1"/>
  <c r="B37" i="1"/>
  <c r="B36" i="1"/>
  <c r="B34" i="1"/>
  <c r="B33" i="1"/>
  <c r="B32" i="1"/>
  <c r="B31" i="1"/>
  <c r="B30" i="1"/>
  <c r="B29" i="1"/>
  <c r="B28" i="1"/>
  <c r="B27" i="1"/>
  <c r="B26" i="1"/>
  <c r="B24" i="1"/>
  <c r="S19" i="1"/>
  <c r="U16" i="1"/>
  <c r="T16" i="1"/>
  <c r="U15" i="1"/>
  <c r="T15" i="1"/>
  <c r="B88" i="1"/>
  <c r="B47" i="1"/>
  <c r="B39" i="1"/>
  <c r="B38" i="1"/>
  <c r="B40" i="1"/>
  <c r="B41" i="1"/>
  <c r="B42" i="1"/>
  <c r="B43" i="1"/>
  <c r="B44" i="1"/>
  <c r="B46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4" i="1"/>
  <c r="B85" i="1"/>
  <c r="B86" i="1"/>
  <c r="B87" i="1"/>
  <c r="B89" i="1"/>
  <c r="B90" i="1"/>
  <c r="B91" i="1"/>
  <c r="B92" i="1"/>
  <c r="B93" i="1"/>
  <c r="T61" i="1"/>
  <c r="B19" i="1" l="1"/>
  <c r="T45" i="1"/>
  <c r="T35" i="1"/>
  <c r="T25" i="1"/>
  <c r="T83" i="1" l="1"/>
  <c r="B83" i="1" s="1"/>
  <c r="S15" i="1"/>
  <c r="S16" i="1" l="1"/>
  <c r="C15" i="1"/>
  <c r="B11" i="1"/>
  <c r="S45" i="1"/>
  <c r="B45" i="1" s="1"/>
  <c r="S61" i="1"/>
  <c r="B61" i="1" s="1"/>
  <c r="S35" i="1"/>
  <c r="S25" i="1"/>
  <c r="C16" i="1" l="1"/>
  <c r="S94" i="1"/>
  <c r="H15" i="1"/>
  <c r="H16" i="1" s="1"/>
  <c r="G15" i="1"/>
  <c r="G16" i="1" s="1"/>
  <c r="F15" i="1"/>
  <c r="F16" i="1" s="1"/>
  <c r="E15" i="1"/>
  <c r="E16" i="1" s="1"/>
  <c r="D15" i="1"/>
  <c r="D16" i="1" s="1"/>
  <c r="B14" i="1"/>
</calcChain>
</file>

<file path=xl/sharedStrings.xml><?xml version="1.0" encoding="utf-8"?>
<sst xmlns="http://schemas.openxmlformats.org/spreadsheetml/2006/main" count="115" uniqueCount="112">
  <si>
    <t>Año 2022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</si>
  <si>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</si>
  <si>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</si>
  <si>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</si>
  <si>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</si>
  <si>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</si>
  <si>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</si>
  <si>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</si>
  <si>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</si>
  <si>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</si>
  <si>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</si>
  <si>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</si>
  <si>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</si>
  <si>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</si>
  <si>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</si>
  <si>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</si>
  <si>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1- INGRESOS</t>
  </si>
  <si>
    <t>122.202 - CONTRIBUCIÓN EMPLEADOS</t>
  </si>
  <si>
    <t>161. 202 - OTROS INGRESOS (Financieros)</t>
  </si>
  <si>
    <t>161. 204 - INTERESES PERSIBIDOS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</si>
  <si>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</si>
  <si>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</si>
  <si>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</si>
  <si>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</si>
  <si>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</si>
  <si>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</si>
  <si>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</si>
  <si>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</si>
  <si>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</si>
  <si>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</si>
  <si>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</si>
  <si>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</si>
  <si>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</si>
  <si>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</si>
  <si>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</si>
  <si>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</si>
  <si>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</si>
  <si>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</si>
  <si>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</si>
  <si>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</si>
  <si>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</si>
  <si>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</si>
  <si>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</si>
  <si>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</si>
  <si>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</si>
  <si>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</si>
  <si>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</si>
  <si>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</si>
  <si>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</si>
  <si>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</si>
  <si>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</si>
  <si>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</si>
  <si>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</si>
  <si>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</si>
  <si>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</si>
  <si>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</si>
  <si>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</si>
  <si>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</si>
  <si>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</si>
  <si>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</si>
  <si>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</si>
  <si>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</si>
  <si>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</si>
  <si>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</si>
  <si>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</si>
  <si>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</si>
  <si>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</si>
  <si>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</si>
  <si>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</si>
  <si>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</si>
  <si>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</si>
  <si>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</si>
  <si>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</si>
  <si>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</si>
  <si>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</si>
  <si>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</si>
  <si>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</si>
  <si>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</si>
  <si>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</si>
  <si>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</si>
  <si>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</si>
  <si>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</si>
  <si>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</si>
  <si>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</si>
  <si>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</si>
  <si>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</si>
  <si>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</si>
  <si>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</si>
  <si>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</si>
  <si>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</si>
  <si>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</si>
  <si>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</si>
  <si>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</si>
  <si>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</si>
  <si>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</si>
  <si>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</si>
  <si>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</si>
  <si>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</si>
  <si>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</si>
  <si>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</si>
  <si>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</si>
  <si>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</si>
  <si>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Juan Cancio Perez</t>
  </si>
  <si>
    <t>Ramón E. Contreras Genao</t>
  </si>
  <si>
    <t>Contralor</t>
  </si>
  <si>
    <t>Superintendente de Pensiones</t>
  </si>
  <si>
    <t xml:space="preserve"> Ramón E. Contreras Genao </t>
  </si>
  <si>
    <t xml:space="preserve"> Superintendente de Pensiones </t>
  </si>
  <si>
    <t xml:space="preserve">Ejecución de Ingresos, Gastos y Aplicaciones Financieras </t>
  </si>
  <si>
    <t>Fecha de imputación: 31 de Agosto del 2022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</si>
  <si>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</si>
  <si>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>Fecha de registro: 07 de Octubre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</si>
</sst>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3" fillId="3" borderId="0" xfId="1" applyFont="1" applyFill="1" applyAlignment="1">
      <alignment horizontal="center"/>
    </xf>
    <xf numFmtId="164" fontId="2" fillId="3" borderId="1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vertical="center" wrapText="1"/>
    </xf>
    <xf numFmtId="164" fontId="4" fillId="3" borderId="0" xfId="1" applyFont="1" applyFill="1" applyAlignment="1">
      <alignment horizontal="left" vertical="center" wrapText="1"/>
    </xf>
    <xf numFmtId="164" fontId="6" fillId="3" borderId="0" xfId="1" applyFont="1" applyFill="1" applyAlignment="1">
      <alignment horizontal="left" vertical="center" wrapText="1"/>
    </xf>
    <xf numFmtId="164" fontId="4" fillId="3" borderId="0" xfId="1" applyFont="1" applyFill="1" applyAlignment="1">
      <alignment horizontal="left" vertical="center" wrapText="1" indent="2"/>
    </xf>
    <xf numFmtId="164" fontId="4" fillId="3" borderId="0" xfId="1" applyFont="1" applyFill="1"/>
    <xf numFmtId="164" fontId="4" fillId="3" borderId="0" xfId="0" applyNumberFormat="1" applyFont="1" applyFill="1"/>
    <xf numFmtId="164" fontId="4" fillId="3" borderId="0" xfId="1" applyFont="1" applyFill="1" applyAlignment="1">
      <alignment horizontal="center" vertical="center" wrapText="1"/>
    </xf>
    <xf numFmtId="164" fontId="6" fillId="2" borderId="3" xfId="1" applyFont="1" applyFill="1" applyBorder="1" applyAlignment="1">
      <alignment horizontal="left" vertical="center" wrapText="1"/>
    </xf>
    <xf numFmtId="164" fontId="6" fillId="3" borderId="3" xfId="1" applyFont="1" applyFill="1" applyBorder="1"/>
    <xf numFmtId="164" fontId="6" fillId="2" borderId="2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wrapText="1"/>
    </xf>
    <xf numFmtId="164" fontId="6" fillId="3" borderId="0" xfId="1" applyFont="1" applyFill="1"/>
    <xf numFmtId="164" fontId="5" fillId="3" borderId="0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wrapText="1"/>
    </xf>
    <xf numFmtId="164" fontId="6" fillId="3" borderId="0" xfId="1" applyFont="1" applyFill="1" applyAlignment="1">
      <alignment wrapText="1"/>
    </xf>
    <xf numFmtId="164" fontId="6" fillId="3" borderId="0" xfId="1" applyFont="1" applyFill="1" applyAlignment="1">
      <alignment vertical="center" wrapText="1"/>
    </xf>
    <xf numFmtId="164" fontId="6" fillId="3" borderId="0" xfId="1" applyFont="1" applyFill="1" applyAlignment="1">
      <alignment horizontal="center" vertical="center" wrapText="1"/>
    </xf>
    <xf numFmtId="43" fontId="6" fillId="3" borderId="0" xfId="1" applyNumberFormat="1" applyFont="1" applyFill="1" applyAlignment="1">
      <alignment horizontal="right" wrapText="1"/>
    </xf>
    <xf numFmtId="164" fontId="6" fillId="3" borderId="0" xfId="1" applyFont="1" applyFill="1" applyAlignment="1">
      <alignment horizontal="right" wrapText="1"/>
    </xf>
    <xf numFmtId="164" fontId="6" fillId="3" borderId="0" xfId="1" applyFont="1" applyFill="1" applyAlignment="1">
      <alignment horizontal="left" wrapText="1"/>
    </xf>
    <xf numFmtId="0" fontId="6" fillId="3" borderId="0" xfId="0" applyFont="1" applyFill="1"/>
    <xf numFmtId="164" fontId="6" fillId="3" borderId="0" xfId="1" applyFont="1" applyFill="1" applyBorder="1"/>
    <xf numFmtId="164" fontId="8" fillId="3" borderId="0" xfId="1" applyFont="1" applyFill="1" applyBorder="1" applyAlignment="1">
      <alignment horizontal="center"/>
    </xf>
    <xf numFmtId="0" fontId="1" fillId="3" borderId="0" xfId="0" applyFont="1" applyFill="1"/>
    <xf numFmtId="0" fontId="4" fillId="3" borderId="0" xfId="0" applyFont="1" applyFill="1"/>
    <xf numFmtId="164" fontId="1" fillId="3" borderId="0" xfId="1" applyFont="1" applyFill="1"/>
    <xf numFmtId="164" fontId="1" fillId="3" borderId="0" xfId="0" applyNumberFormat="1" applyFont="1" applyFill="1"/>
    <xf numFmtId="164" fontId="2" fillId="4" borderId="0" xfId="1" applyFont="1" applyFill="1" applyBorder="1" applyAlignment="1">
      <alignment horizontal="left" vertical="center" wrapText="1"/>
    </xf>
    <xf numFmtId="164" fontId="2" fillId="4" borderId="0" xfId="1" applyFont="1" applyFill="1" applyBorder="1" applyAlignment="1">
      <alignment horizontal="center" vertical="center" wrapText="1"/>
    </xf>
    <xf numFmtId="0" fontId="1" fillId="5" borderId="0" xfId="0" applyFont="1" applyFill="1"/>
    <xf numFmtId="164" fontId="8" fillId="3" borderId="0" xfId="1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164" fontId="2" fillId="3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/>
    </xf>
    <xf numFmtId="164" fontId="3" fillId="3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8"/>
  <sheetViews>
    <sheetView tabSelected="1" view="pageBreakPreview" topLeftCell="A85" zoomScaleNormal="100" zoomScaleSheetLayoutView="100" workbookViewId="0">
      <selection activeCell="B95" sqref="B95"/>
    </sheetView>
  </sheetViews>
  <sheetFormatPr baseColWidth="10" defaultColWidth="8.7109375" defaultRowHeight="15" x14ac:dyDescent="0.25"/>
  <cols>
    <col min="1" max="1" width="31" style="27" customWidth="1"/>
    <col min="2" max="2" width="18.7109375" style="27" customWidth="1"/>
    <col min="3" max="3" width="24.28515625" style="27" customWidth="1"/>
    <col min="4" max="4" width="15.85546875" style="27" customWidth="1"/>
    <col min="5" max="5" width="14.85546875" style="27" customWidth="1"/>
    <col min="6" max="6" width="20.28515625" style="27" customWidth="1"/>
    <col min="7" max="7" width="19.140625" style="27" customWidth="1"/>
    <col min="8" max="8" width="18.85546875" style="27" customWidth="1"/>
    <col min="9" max="9" width="15.5703125" style="27" hidden="1" customWidth="1"/>
    <col min="10" max="10" width="16.42578125" style="27" hidden="1" customWidth="1"/>
    <col min="11" max="11" width="16.7109375" style="27" hidden="1" customWidth="1"/>
    <col min="12" max="12" width="17" style="27" hidden="1" customWidth="1"/>
    <col min="13" max="13" width="13.42578125" style="27" hidden="1" customWidth="1"/>
    <col min="14" max="14" width="15.42578125" style="27" hidden="1" customWidth="1"/>
    <col min="15" max="18" width="0" style="27" hidden="1" customWidth="1"/>
    <col min="19" max="21" width="16.42578125" style="27" customWidth="1"/>
    <col min="22" max="16384" width="8.7109375" style="27"/>
  </cols>
  <sheetData>
    <row r="1" spans="1:21" x14ac:dyDescent="0.25">
      <c r="A1" s="36"/>
      <c r="B1" s="36"/>
      <c r="C1" s="36"/>
    </row>
    <row r="2" spans="1:21" ht="15.75" x14ac:dyDescent="0.25">
      <c r="A2" s="37">
        <v>0</v>
      </c>
      <c r="B2" s="37"/>
      <c r="C2" s="37"/>
      <c r="D2" s="37"/>
      <c r="E2" s="37"/>
      <c r="F2" s="37"/>
      <c r="G2" s="37"/>
    </row>
    <row r="3" spans="1:21" ht="15.75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21" ht="15.75" x14ac:dyDescent="0.25">
      <c r="A4" s="37" t="s">
        <v>108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21" ht="15.75" x14ac:dyDescent="0.2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21" ht="15.75" x14ac:dyDescent="0.25">
      <c r="A6" s="2"/>
      <c r="B6" s="2"/>
      <c r="C6" s="2"/>
    </row>
    <row r="7" spans="1:21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S7" s="1" t="s">
        <v>10</v>
      </c>
      <c r="T7" s="1" t="s">
        <v>11</v>
      </c>
      <c r="U7" s="1" t="s">
        <v>12</v>
      </c>
    </row>
    <row r="8" spans="1:21" s="33" customFormat="1" x14ac:dyDescent="0.25">
      <c r="A8" s="31" t="s">
        <v>16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S8" s="32"/>
      <c r="T8" s="32"/>
      <c r="U8" s="32"/>
    </row>
    <row r="9" spans="1:21" x14ac:dyDescent="0.25">
      <c r="A9" s="4" t="s">
        <v>110</v>
      </c>
      <c r="B9" s="21">
        <f>+C9+D9+E9+F9+G9+H9+S9+T9+U9</f>
        <v>283031745.97999996</v>
      </c>
      <c r="C9" s="16">
        <v>29624316.399999999</v>
      </c>
      <c r="D9" s="5">
        <v>29652737.079999998</v>
      </c>
      <c r="E9" s="5">
        <v>32493611.809999999</v>
      </c>
      <c r="F9" s="5">
        <v>30800576.039999999</v>
      </c>
      <c r="G9" s="5">
        <v>30990721.850000001</v>
      </c>
      <c r="H9" s="5">
        <v>32787482.109999999</v>
      </c>
      <c r="I9" s="1"/>
      <c r="J9" s="1"/>
      <c r="K9" s="1"/>
      <c r="L9" s="1"/>
      <c r="M9" s="1"/>
      <c r="N9" s="1"/>
      <c r="S9" s="5">
        <v>31799138.539999999</v>
      </c>
      <c r="T9" s="5">
        <v>32519750.079999998</v>
      </c>
      <c r="U9" s="5">
        <v>32363412.07</v>
      </c>
    </row>
    <row r="10" spans="1:21" x14ac:dyDescent="0.25">
      <c r="A10" s="4" t="s">
        <v>17</v>
      </c>
      <c r="B10" s="22">
        <f>+C10+D10+E10+F10+G10+H10+S10+T10+U10</f>
        <v>114408607.21000002</v>
      </c>
      <c r="C10" s="5">
        <v>11974899.73</v>
      </c>
      <c r="D10" s="5">
        <v>11986388.07</v>
      </c>
      <c r="E10" s="5">
        <v>13134741.699999999</v>
      </c>
      <c r="F10" s="5">
        <v>12450373.67</v>
      </c>
      <c r="G10" s="5">
        <v>12527235.470000001</v>
      </c>
      <c r="H10" s="5">
        <v>13253531.539999999</v>
      </c>
      <c r="I10" s="1"/>
      <c r="J10" s="1"/>
      <c r="K10" s="1"/>
      <c r="L10" s="1"/>
      <c r="M10" s="1"/>
      <c r="N10" s="1"/>
      <c r="S10" s="5">
        <v>12854017.93</v>
      </c>
      <c r="T10" s="5">
        <v>13145307.460000001</v>
      </c>
      <c r="U10" s="5">
        <v>13082111.640000001</v>
      </c>
    </row>
    <row r="11" spans="1:21" ht="24" x14ac:dyDescent="0.25">
      <c r="A11" s="4" t="s">
        <v>18</v>
      </c>
      <c r="B11" s="22">
        <f>+C11+D11+E11+F11+G11+H11+S11</f>
        <v>0</v>
      </c>
      <c r="C11" s="5">
        <v>0</v>
      </c>
      <c r="D11" s="5">
        <v>0</v>
      </c>
      <c r="E11" s="5">
        <v>0</v>
      </c>
      <c r="F11" s="5">
        <v>0</v>
      </c>
      <c r="G11" s="5"/>
      <c r="H11" s="5">
        <v>0</v>
      </c>
      <c r="I11" s="1"/>
      <c r="J11" s="1"/>
      <c r="K11" s="1"/>
      <c r="L11" s="1"/>
      <c r="M11" s="1"/>
      <c r="N11" s="1"/>
      <c r="S11" s="5">
        <v>0</v>
      </c>
      <c r="T11" s="5">
        <v>0</v>
      </c>
      <c r="U11" s="5">
        <v>0</v>
      </c>
    </row>
    <row r="12" spans="1:21" x14ac:dyDescent="0.25">
      <c r="A12" s="4" t="s">
        <v>19</v>
      </c>
      <c r="B12" s="22">
        <f>+C12+D12+E12+F12+G12+H12+S12+T12+U12</f>
        <v>2179917.16</v>
      </c>
      <c r="C12" s="5">
        <v>109329.03</v>
      </c>
      <c r="D12" s="5">
        <v>130714.08</v>
      </c>
      <c r="E12" s="5">
        <v>183226.77</v>
      </c>
      <c r="F12" s="5">
        <v>183724.04</v>
      </c>
      <c r="G12" s="5">
        <v>254722.69</v>
      </c>
      <c r="H12" s="5">
        <v>333911.19</v>
      </c>
      <c r="I12" s="1"/>
      <c r="J12" s="1"/>
      <c r="K12" s="1"/>
      <c r="L12" s="1"/>
      <c r="M12" s="1"/>
      <c r="N12" s="1"/>
      <c r="S12" s="5">
        <v>397757.15</v>
      </c>
      <c r="T12" s="5">
        <v>309937.52</v>
      </c>
      <c r="U12" s="5">
        <v>276594.69</v>
      </c>
    </row>
    <row r="13" spans="1:21" x14ac:dyDescent="0.25">
      <c r="A13" s="4" t="s">
        <v>20</v>
      </c>
      <c r="B13" s="22">
        <f>+C13+D13+E13+F13+G13+H13+S13+T13+U13</f>
        <v>1603044.7</v>
      </c>
      <c r="C13" s="5">
        <v>2243.4299999999998</v>
      </c>
      <c r="D13" s="5">
        <v>2238.1999999999998</v>
      </c>
      <c r="E13" s="5">
        <v>193702.35</v>
      </c>
      <c r="F13" s="5">
        <v>310422.07</v>
      </c>
      <c r="G13" s="5">
        <v>54115.76</v>
      </c>
      <c r="H13" s="5">
        <v>233672.9</v>
      </c>
      <c r="I13" s="1"/>
      <c r="J13" s="1"/>
      <c r="K13" s="1"/>
      <c r="L13" s="1"/>
      <c r="M13" s="1"/>
      <c r="N13" s="1"/>
      <c r="S13" s="5">
        <v>233200</v>
      </c>
      <c r="T13" s="5">
        <v>559630.61</v>
      </c>
      <c r="U13" s="5">
        <v>13819.38</v>
      </c>
    </row>
    <row r="14" spans="1:21" ht="24" x14ac:dyDescent="0.25">
      <c r="A14" s="4" t="s">
        <v>21</v>
      </c>
      <c r="B14" s="22">
        <f t="shared" ref="B14" si="0">+C14+D14+E14+F14+G14+H14</f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1"/>
      <c r="J14" s="1"/>
      <c r="K14" s="1"/>
      <c r="L14" s="1"/>
      <c r="M14" s="1"/>
      <c r="N14" s="1"/>
      <c r="S14" s="5">
        <v>0</v>
      </c>
      <c r="T14" s="5">
        <v>0</v>
      </c>
      <c r="U14" s="5">
        <v>0</v>
      </c>
    </row>
    <row r="15" spans="1:21" x14ac:dyDescent="0.25">
      <c r="A15" s="6" t="s">
        <v>22</v>
      </c>
      <c r="B15" s="22">
        <f>+C15+D15+E15+F15+G15+H15+S15+T15+U15</f>
        <v>401223315.05000007</v>
      </c>
      <c r="C15" s="5">
        <f>SUM(C8:C14)</f>
        <v>41710788.589999996</v>
      </c>
      <c r="D15" s="5">
        <f>SUM(D9:D14)</f>
        <v>41772077.43</v>
      </c>
      <c r="E15" s="5">
        <f>SUM(E9:E14)</f>
        <v>46005282.630000003</v>
      </c>
      <c r="F15" s="5">
        <f>SUM(F9:F14)</f>
        <v>43745095.82</v>
      </c>
      <c r="G15" s="5">
        <f>SUM(G9:G14)</f>
        <v>43826795.769999996</v>
      </c>
      <c r="H15" s="5">
        <f>SUM(H9:H14)</f>
        <v>46608597.739999995</v>
      </c>
      <c r="I15" s="1"/>
      <c r="J15" s="1"/>
      <c r="K15" s="1"/>
      <c r="L15" s="1"/>
      <c r="M15" s="1"/>
      <c r="N15" s="1"/>
      <c r="S15" s="5">
        <f>SUM(S9:S14)</f>
        <v>45284113.619999997</v>
      </c>
      <c r="T15" s="5">
        <f>SUM(T9:T14)</f>
        <v>46534625.670000002</v>
      </c>
      <c r="U15" s="5">
        <f>SUM(U9:U14)</f>
        <v>45735937.780000001</v>
      </c>
    </row>
    <row r="16" spans="1:21" x14ac:dyDescent="0.25">
      <c r="A16" s="6" t="s">
        <v>23</v>
      </c>
      <c r="B16" s="6">
        <f>SUM(C16:U16)</f>
        <v>401223315.05000007</v>
      </c>
      <c r="C16" s="6">
        <f>SUM(C15)</f>
        <v>41710788.589999996</v>
      </c>
      <c r="D16" s="6">
        <f>SUM(D15)</f>
        <v>41772077.43</v>
      </c>
      <c r="E16" s="6">
        <f>SUM(E15)</f>
        <v>46005282.630000003</v>
      </c>
      <c r="F16" s="6">
        <f>+F15</f>
        <v>43745095.82</v>
      </c>
      <c r="G16" s="6">
        <f>+G15</f>
        <v>43826795.769999996</v>
      </c>
      <c r="H16" s="6">
        <f>+H15</f>
        <v>46608597.739999995</v>
      </c>
      <c r="I16" s="1"/>
      <c r="J16" s="1"/>
      <c r="K16" s="1"/>
      <c r="L16" s="1"/>
      <c r="M16" s="1"/>
      <c r="N16" s="1"/>
      <c r="S16" s="6">
        <f>+S15</f>
        <v>45284113.619999997</v>
      </c>
      <c r="T16" s="6">
        <f>+T15</f>
        <v>46534625.670000002</v>
      </c>
      <c r="U16" s="6">
        <f>+U15</f>
        <v>45735937.780000001</v>
      </c>
    </row>
    <row r="17" spans="1:21" x14ac:dyDescent="0.25">
      <c r="A17" s="6"/>
      <c r="B17" s="6"/>
      <c r="C17" s="5"/>
      <c r="D17" s="5"/>
      <c r="E17" s="5"/>
      <c r="F17" s="5"/>
      <c r="G17" s="5"/>
      <c r="H17" s="5"/>
      <c r="I17" s="1"/>
      <c r="J17" s="1"/>
      <c r="K17" s="1"/>
      <c r="L17" s="1"/>
      <c r="M17" s="1"/>
      <c r="N17" s="1"/>
      <c r="S17" s="5"/>
      <c r="T17" s="5"/>
      <c r="U17" s="5"/>
    </row>
    <row r="18" spans="1:21" s="33" customFormat="1" x14ac:dyDescent="0.25">
      <c r="A18" s="31" t="s">
        <v>24</v>
      </c>
      <c r="B18" s="32"/>
      <c r="C18" s="32"/>
      <c r="D18" s="32"/>
      <c r="E18" s="32"/>
      <c r="F18" s="32"/>
      <c r="G18" s="32"/>
      <c r="H18" s="32"/>
      <c r="S18" s="32"/>
      <c r="T18" s="32"/>
      <c r="U18" s="32"/>
    </row>
    <row r="19" spans="1:21" s="24" customFormat="1" ht="24" x14ac:dyDescent="0.2">
      <c r="A19" s="6" t="s">
        <v>25</v>
      </c>
      <c r="B19" s="22">
        <f>+C19+D19+E19+F19+G19+H19+S19+T19+U19</f>
        <v>315840921.25</v>
      </c>
      <c r="C19" s="15">
        <v>31524107.669999998</v>
      </c>
      <c r="D19" s="23">
        <v>30249608.049999997</v>
      </c>
      <c r="E19" s="23">
        <v>32603332.269999996</v>
      </c>
      <c r="F19" s="23">
        <v>31474096.710000001</v>
      </c>
      <c r="G19" s="23">
        <v>30919974.649999999</v>
      </c>
      <c r="H19" s="23">
        <v>29938144.170000002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S19" s="23">
        <f>SUM(S20:S24)</f>
        <v>41899099.57</v>
      </c>
      <c r="T19" s="23">
        <f>SUM(T20:T24)</f>
        <v>58300138.659999996</v>
      </c>
      <c r="U19" s="15">
        <f>SUM(U20:U24)</f>
        <v>28932419.5</v>
      </c>
    </row>
    <row r="20" spans="1:21" x14ac:dyDescent="0.25">
      <c r="A20" s="7" t="s">
        <v>26</v>
      </c>
      <c r="B20" s="5">
        <f>+C20+D20+E20+F20+G20+H20+S20+T20+U20</f>
        <v>192626740.30000001</v>
      </c>
      <c r="C20" s="8">
        <v>22397343.299999997</v>
      </c>
      <c r="D20" s="8">
        <v>21435578.509999998</v>
      </c>
      <c r="E20" s="8">
        <v>23249365.899999999</v>
      </c>
      <c r="F20" s="8">
        <v>22726240.73</v>
      </c>
      <c r="G20" s="8">
        <v>22301536.93</v>
      </c>
      <c r="H20" s="8">
        <v>20455606.280000001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23">
        <v>0</v>
      </c>
      <c r="S20" s="8">
        <v>20132762.170000002</v>
      </c>
      <c r="T20" s="8">
        <v>19869568.170000002</v>
      </c>
      <c r="U20" s="8">
        <v>20058738.309999999</v>
      </c>
    </row>
    <row r="21" spans="1:21" x14ac:dyDescent="0.25">
      <c r="A21" s="7" t="s">
        <v>27</v>
      </c>
      <c r="B21" s="5">
        <f>+C21+D21+E21+F21+G21+H21+S21+T21+U21</f>
        <v>26238173.16</v>
      </c>
      <c r="C21" s="8">
        <v>3294742.99</v>
      </c>
      <c r="D21" s="8">
        <v>2845179.31</v>
      </c>
      <c r="E21" s="8">
        <v>2980278.58</v>
      </c>
      <c r="F21" s="8">
        <v>2395747.36</v>
      </c>
      <c r="G21" s="8">
        <v>2224382.8199999998</v>
      </c>
      <c r="H21" s="8">
        <v>2865637.56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23">
        <v>0</v>
      </c>
      <c r="S21" s="8">
        <v>2920743.8</v>
      </c>
      <c r="T21" s="8">
        <v>2673438.7000000002</v>
      </c>
      <c r="U21" s="8">
        <v>4038022.04</v>
      </c>
    </row>
    <row r="22" spans="1:21" ht="24" x14ac:dyDescent="0.25">
      <c r="A22" s="7" t="s">
        <v>28</v>
      </c>
      <c r="B22" s="5">
        <f>+C22+D22+E22+F22+G22+H22+S22+T22+U22</f>
        <v>673850</v>
      </c>
      <c r="C22" s="8">
        <v>0</v>
      </c>
      <c r="D22" s="8">
        <v>130830</v>
      </c>
      <c r="E22" s="8">
        <v>48000</v>
      </c>
      <c r="F22" s="8">
        <v>48000</v>
      </c>
      <c r="G22" s="8">
        <v>93000</v>
      </c>
      <c r="H22" s="8">
        <v>234020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23">
        <v>0</v>
      </c>
      <c r="S22" s="8">
        <v>60000</v>
      </c>
      <c r="T22" s="8">
        <v>60000</v>
      </c>
      <c r="U22" s="8">
        <v>0</v>
      </c>
    </row>
    <row r="23" spans="1:21" ht="24" x14ac:dyDescent="0.25">
      <c r="A23" s="7" t="s">
        <v>29</v>
      </c>
      <c r="B23" s="5">
        <f>+C23+D23+E23+F23+G23+H23+S23+T23+U23</f>
        <v>76753487.459999993</v>
      </c>
      <c r="C23" s="8">
        <v>3780351.68</v>
      </c>
      <c r="D23" s="8">
        <v>3753891.69</v>
      </c>
      <c r="E23" s="8">
        <v>4111334.5500000003</v>
      </c>
      <c r="F23" s="8">
        <v>4099292.07</v>
      </c>
      <c r="G23" s="8">
        <v>4103282.07</v>
      </c>
      <c r="H23" s="8">
        <v>4155550.81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23">
        <v>0</v>
      </c>
      <c r="S23" s="8">
        <v>16587664.34</v>
      </c>
      <c r="T23" s="8">
        <v>33483291.789999999</v>
      </c>
      <c r="U23" s="8">
        <v>2678828.46</v>
      </c>
    </row>
    <row r="24" spans="1:21" ht="24" x14ac:dyDescent="0.25">
      <c r="A24" s="7" t="s">
        <v>30</v>
      </c>
      <c r="B24" s="5">
        <f t="shared" ref="B24:B37" si="1">+C24+D24+E24+F24+G24+H24+S24+T24+U24</f>
        <v>19548670.330000002</v>
      </c>
      <c r="C24" s="8">
        <v>2051669.7000000002</v>
      </c>
      <c r="D24" s="8">
        <v>2084128.54</v>
      </c>
      <c r="E24" s="8">
        <v>2214353.2400000002</v>
      </c>
      <c r="F24" s="8">
        <v>2204816.5500000003</v>
      </c>
      <c r="G24" s="8">
        <v>2197772.8299999996</v>
      </c>
      <c r="H24" s="8">
        <v>2227329.52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23">
        <v>0</v>
      </c>
      <c r="S24" s="8">
        <v>2197929.2599999998</v>
      </c>
      <c r="T24" s="8">
        <v>2213840</v>
      </c>
      <c r="U24" s="8">
        <v>2156830.69</v>
      </c>
    </row>
    <row r="25" spans="1:21" s="28" customFormat="1" ht="12" x14ac:dyDescent="0.2">
      <c r="A25" s="6" t="s">
        <v>31</v>
      </c>
      <c r="B25" s="15">
        <f>+C25+D25+E25+F25+G25+H25+S25+T25+U25</f>
        <v>32199428.792999998</v>
      </c>
      <c r="C25" s="15">
        <v>2559585.0830000006</v>
      </c>
      <c r="D25" s="15">
        <v>3438524.22</v>
      </c>
      <c r="E25" s="15">
        <v>3045952.38</v>
      </c>
      <c r="F25" s="15">
        <v>2539508.06</v>
      </c>
      <c r="G25" s="15">
        <v>3331629.68</v>
      </c>
      <c r="H25" s="15">
        <v>4895546.3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23">
        <v>0</v>
      </c>
      <c r="S25" s="15">
        <f>SUM(S26:S34)</f>
        <v>3203469.92</v>
      </c>
      <c r="T25" s="15">
        <f>SUM(T26:T34)</f>
        <v>4123232.82</v>
      </c>
      <c r="U25" s="15">
        <f>SUM(U26:U34)</f>
        <v>5061980.33</v>
      </c>
    </row>
    <row r="26" spans="1:21" x14ac:dyDescent="0.25">
      <c r="A26" s="7" t="s">
        <v>32</v>
      </c>
      <c r="B26" s="5">
        <f t="shared" si="1"/>
        <v>4880429.0000000009</v>
      </c>
      <c r="C26" s="8">
        <v>447131.55000000005</v>
      </c>
      <c r="D26" s="8">
        <v>451535.11</v>
      </c>
      <c r="E26" s="8">
        <v>627399.69000000006</v>
      </c>
      <c r="F26" s="8">
        <v>536692.99</v>
      </c>
      <c r="G26" s="8">
        <v>579610.53</v>
      </c>
      <c r="H26" s="8">
        <v>561142.8600000001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23">
        <v>0</v>
      </c>
      <c r="S26" s="8">
        <v>536125.93000000005</v>
      </c>
      <c r="T26" s="4">
        <v>564287.52</v>
      </c>
      <c r="U26" s="4">
        <v>576502.81999999995</v>
      </c>
    </row>
    <row r="27" spans="1:21" ht="24" x14ac:dyDescent="0.25">
      <c r="A27" s="7" t="s">
        <v>33</v>
      </c>
      <c r="B27" s="5">
        <f t="shared" si="1"/>
        <v>6897539.5600000005</v>
      </c>
      <c r="C27" s="8">
        <v>452714.84</v>
      </c>
      <c r="D27" s="8">
        <v>675651.01</v>
      </c>
      <c r="E27" s="8">
        <v>885967.8</v>
      </c>
      <c r="F27" s="8">
        <v>373348.65</v>
      </c>
      <c r="G27" s="8">
        <v>663128.4</v>
      </c>
      <c r="H27" s="8">
        <v>1482887.65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23">
        <v>0</v>
      </c>
      <c r="S27" s="8">
        <v>479960</v>
      </c>
      <c r="T27" s="4">
        <v>974294.4</v>
      </c>
      <c r="U27" s="4">
        <v>909586.81</v>
      </c>
    </row>
    <row r="28" spans="1:21" x14ac:dyDescent="0.25">
      <c r="A28" s="7" t="s">
        <v>34</v>
      </c>
      <c r="B28" s="5">
        <f t="shared" si="1"/>
        <v>739642.98</v>
      </c>
      <c r="C28" s="8">
        <v>3800</v>
      </c>
      <c r="D28" s="4">
        <v>191403.44</v>
      </c>
      <c r="E28" s="4">
        <v>3800</v>
      </c>
      <c r="F28" s="4">
        <v>0</v>
      </c>
      <c r="G28" s="4">
        <v>113739.54</v>
      </c>
      <c r="H28" s="4">
        <v>426900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23">
        <v>0</v>
      </c>
      <c r="S28" s="4">
        <v>0</v>
      </c>
      <c r="T28" s="29">
        <v>0</v>
      </c>
      <c r="U28" s="29">
        <v>0</v>
      </c>
    </row>
    <row r="29" spans="1:21" x14ac:dyDescent="0.25">
      <c r="A29" s="7" t="s">
        <v>35</v>
      </c>
      <c r="B29" s="5">
        <f t="shared" si="1"/>
        <v>180</v>
      </c>
      <c r="C29" s="8">
        <v>0</v>
      </c>
      <c r="D29" s="4">
        <v>60</v>
      </c>
      <c r="E29" s="4">
        <v>120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23">
        <v>0</v>
      </c>
      <c r="S29" s="4">
        <v>0</v>
      </c>
      <c r="T29" s="4">
        <v>0</v>
      </c>
      <c r="U29" s="4">
        <v>0</v>
      </c>
    </row>
    <row r="30" spans="1:21" x14ac:dyDescent="0.25">
      <c r="A30" s="7" t="s">
        <v>36</v>
      </c>
      <c r="B30" s="5">
        <f t="shared" si="1"/>
        <v>3594086.0199999996</v>
      </c>
      <c r="C30" s="8">
        <v>531630.97</v>
      </c>
      <c r="D30" s="8">
        <v>415337.58</v>
      </c>
      <c r="E30" s="8">
        <v>95433.68</v>
      </c>
      <c r="F30" s="8">
        <v>95433.68</v>
      </c>
      <c r="G30" s="8">
        <v>333290.39</v>
      </c>
      <c r="H30" s="8">
        <v>727533.44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23">
        <v>0</v>
      </c>
      <c r="S30" s="8">
        <v>95433.63</v>
      </c>
      <c r="T30" s="4">
        <v>95433.68</v>
      </c>
      <c r="U30" s="4">
        <v>1204558.97</v>
      </c>
    </row>
    <row r="31" spans="1:21" x14ac:dyDescent="0.25">
      <c r="A31" s="7" t="s">
        <v>37</v>
      </c>
      <c r="B31" s="5">
        <f t="shared" si="1"/>
        <v>3058801.8330000001</v>
      </c>
      <c r="C31" s="8">
        <v>341907.96299999999</v>
      </c>
      <c r="D31" s="8">
        <v>343565.73</v>
      </c>
      <c r="E31" s="8">
        <v>340572.89</v>
      </c>
      <c r="F31" s="8">
        <v>340572.89</v>
      </c>
      <c r="G31" s="8">
        <v>340572.89</v>
      </c>
      <c r="H31" s="8">
        <v>340572.89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23">
        <v>0</v>
      </c>
      <c r="S31" s="8">
        <v>340572.89</v>
      </c>
      <c r="T31" s="4">
        <v>340572.89</v>
      </c>
      <c r="U31" s="4">
        <v>329890.8</v>
      </c>
    </row>
    <row r="32" spans="1:21" ht="48" x14ac:dyDescent="0.25">
      <c r="A32" s="7" t="s">
        <v>38</v>
      </c>
      <c r="B32" s="5">
        <f t="shared" si="1"/>
        <v>836341.40999999992</v>
      </c>
      <c r="C32" s="8">
        <v>16402</v>
      </c>
      <c r="D32" s="8">
        <v>25566.27</v>
      </c>
      <c r="E32" s="8">
        <v>32747.360000000001</v>
      </c>
      <c r="F32" s="8">
        <v>17759</v>
      </c>
      <c r="G32" s="8">
        <v>13988.45</v>
      </c>
      <c r="H32" s="8">
        <v>20593.259999999998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23">
        <v>0</v>
      </c>
      <c r="O32" s="8">
        <v>0</v>
      </c>
      <c r="S32" s="8">
        <v>113593.39</v>
      </c>
      <c r="T32" s="17">
        <v>92568.45</v>
      </c>
      <c r="U32" s="17">
        <v>503123.23</v>
      </c>
    </row>
    <row r="33" spans="1:21" ht="36" x14ac:dyDescent="0.25">
      <c r="A33" s="7" t="s">
        <v>39</v>
      </c>
      <c r="B33" s="5">
        <f t="shared" si="1"/>
        <v>10010875.109999999</v>
      </c>
      <c r="C33" s="8">
        <v>567396.31000000006</v>
      </c>
      <c r="D33" s="8">
        <v>1133840.8499999999</v>
      </c>
      <c r="E33" s="8">
        <v>858330.95</v>
      </c>
      <c r="F33" s="8">
        <v>970169.48</v>
      </c>
      <c r="G33" s="8">
        <v>1000161.9199999999</v>
      </c>
      <c r="H33" s="8">
        <v>1133187.32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23">
        <v>0</v>
      </c>
      <c r="S33" s="8">
        <v>1169971.4099999999</v>
      </c>
      <c r="T33" s="17">
        <v>1839720.53</v>
      </c>
      <c r="U33" s="17">
        <v>1338096.3400000001</v>
      </c>
    </row>
    <row r="34" spans="1:21" ht="24" x14ac:dyDescent="0.25">
      <c r="A34" s="7" t="s">
        <v>40</v>
      </c>
      <c r="B34" s="5">
        <f t="shared" si="1"/>
        <v>2181532.88</v>
      </c>
      <c r="C34" s="8">
        <v>198601.45</v>
      </c>
      <c r="D34" s="8">
        <v>201564.23</v>
      </c>
      <c r="E34" s="8">
        <v>201580.01</v>
      </c>
      <c r="F34" s="8">
        <v>205531.37</v>
      </c>
      <c r="G34" s="8">
        <v>287137.56</v>
      </c>
      <c r="H34" s="8">
        <v>202728.87999999998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23">
        <v>0</v>
      </c>
      <c r="S34" s="8">
        <v>467812.67</v>
      </c>
      <c r="T34" s="4">
        <v>216355.35</v>
      </c>
      <c r="U34" s="4">
        <v>200221.36</v>
      </c>
    </row>
    <row r="35" spans="1:21" s="24" customFormat="1" ht="12" x14ac:dyDescent="0.2">
      <c r="A35" s="6" t="s">
        <v>41</v>
      </c>
      <c r="B35" s="15">
        <f t="shared" si="1"/>
        <v>6565599.6300000008</v>
      </c>
      <c r="C35" s="15">
        <v>513276.97</v>
      </c>
      <c r="D35" s="15">
        <v>678504.94</v>
      </c>
      <c r="E35" s="15">
        <v>759689.34000000008</v>
      </c>
      <c r="F35" s="15">
        <v>810868.60000000009</v>
      </c>
      <c r="G35" s="15">
        <v>625244.97</v>
      </c>
      <c r="H35" s="15">
        <v>769474.4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23">
        <v>0</v>
      </c>
      <c r="S35" s="15">
        <f>SUM(S36:S44)</f>
        <v>662478.85000000009</v>
      </c>
      <c r="T35" s="15">
        <f>SUM(T36:T44)</f>
        <v>732668.9800000001</v>
      </c>
      <c r="U35" s="15">
        <f>SUM(U36:U44)</f>
        <v>1013392.5800000001</v>
      </c>
    </row>
    <row r="36" spans="1:21" ht="24" x14ac:dyDescent="0.25">
      <c r="A36" s="7" t="s">
        <v>42</v>
      </c>
      <c r="B36" s="5">
        <f t="shared" si="1"/>
        <v>440515.51</v>
      </c>
      <c r="C36" s="8">
        <v>29051.62</v>
      </c>
      <c r="D36" s="8">
        <v>29313.85</v>
      </c>
      <c r="E36" s="8">
        <v>40542.980000000003</v>
      </c>
      <c r="F36" s="8">
        <v>74863.540000000008</v>
      </c>
      <c r="G36" s="8">
        <v>43100.37</v>
      </c>
      <c r="H36" s="8">
        <v>39725.68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23">
        <v>0</v>
      </c>
      <c r="S36" s="8">
        <v>31992.59</v>
      </c>
      <c r="T36" s="4">
        <v>42126.26</v>
      </c>
      <c r="U36" s="4">
        <v>109798.62</v>
      </c>
    </row>
    <row r="37" spans="1:21" x14ac:dyDescent="0.25">
      <c r="A37" s="7" t="s">
        <v>43</v>
      </c>
      <c r="B37" s="5">
        <f t="shared" si="1"/>
        <v>83172.930000000008</v>
      </c>
      <c r="C37" s="8">
        <v>305.62</v>
      </c>
      <c r="D37" s="8">
        <v>184.08</v>
      </c>
      <c r="E37" s="8">
        <v>663.16</v>
      </c>
      <c r="F37" s="8">
        <v>379.97</v>
      </c>
      <c r="G37" s="8">
        <v>688.54</v>
      </c>
      <c r="H37" s="8">
        <v>79529.06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23">
        <v>0</v>
      </c>
      <c r="S37" s="8">
        <v>601.79999999999995</v>
      </c>
      <c r="T37" s="4">
        <v>495.6</v>
      </c>
      <c r="U37" s="4">
        <v>325.10000000000002</v>
      </c>
    </row>
    <row r="38" spans="1:21" ht="24" x14ac:dyDescent="0.25">
      <c r="A38" s="7" t="s">
        <v>44</v>
      </c>
      <c r="B38" s="5">
        <f t="shared" ref="B38:B69" si="2">+C38+D38+E38+F38+G38+H38+S38+T38</f>
        <v>409694.79</v>
      </c>
      <c r="C38" s="8">
        <v>23579.89</v>
      </c>
      <c r="D38" s="8">
        <v>100072.57</v>
      </c>
      <c r="E38" s="8">
        <v>38254.699999999997</v>
      </c>
      <c r="F38" s="8">
        <v>60608.14</v>
      </c>
      <c r="G38" s="8">
        <v>49195.3</v>
      </c>
      <c r="H38" s="8">
        <v>42784.38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23">
        <v>0</v>
      </c>
      <c r="S38" s="8">
        <v>36861.26</v>
      </c>
      <c r="T38" s="4">
        <v>58338.55</v>
      </c>
      <c r="U38" s="4">
        <v>64854.73</v>
      </c>
    </row>
    <row r="39" spans="1:21" ht="24" x14ac:dyDescent="0.25">
      <c r="A39" s="7" t="s">
        <v>45</v>
      </c>
      <c r="B39" s="5">
        <f t="shared" si="2"/>
        <v>61452.009999999995</v>
      </c>
      <c r="C39" s="8">
        <v>8915.49</v>
      </c>
      <c r="D39" s="8">
        <v>1239</v>
      </c>
      <c r="E39" s="8">
        <v>21692.400000000001</v>
      </c>
      <c r="F39" s="8">
        <v>826</v>
      </c>
      <c r="G39" s="8">
        <v>1439</v>
      </c>
      <c r="H39" s="8">
        <v>1664.7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23">
        <v>0</v>
      </c>
      <c r="S39" s="8">
        <v>1699.2</v>
      </c>
      <c r="T39" s="4">
        <v>23976.22</v>
      </c>
      <c r="U39" s="4">
        <v>849.6</v>
      </c>
    </row>
    <row r="40" spans="1:21" ht="24" x14ac:dyDescent="0.25">
      <c r="A40" s="7" t="s">
        <v>46</v>
      </c>
      <c r="B40" s="5">
        <f t="shared" si="2"/>
        <v>215582.63000000003</v>
      </c>
      <c r="C40" s="8">
        <v>6230.4</v>
      </c>
      <c r="D40" s="8">
        <v>28607.170000000002</v>
      </c>
      <c r="E40" s="8">
        <v>37354.080000000002</v>
      </c>
      <c r="F40" s="8">
        <v>8160.88</v>
      </c>
      <c r="G40" s="8">
        <v>8255.2800000000007</v>
      </c>
      <c r="H40" s="8">
        <v>15380.44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23">
        <v>0</v>
      </c>
      <c r="S40" s="8">
        <v>102418.46</v>
      </c>
      <c r="T40" s="4">
        <v>9175.92</v>
      </c>
      <c r="U40" s="4">
        <v>43458.74</v>
      </c>
    </row>
    <row r="41" spans="1:21" ht="24" x14ac:dyDescent="0.25">
      <c r="A41" s="7" t="s">
        <v>47</v>
      </c>
      <c r="B41" s="5">
        <f t="shared" si="2"/>
        <v>4816.01</v>
      </c>
      <c r="C41" s="8">
        <v>0</v>
      </c>
      <c r="D41" s="8">
        <v>277</v>
      </c>
      <c r="E41" s="8">
        <v>2230.0100000000002</v>
      </c>
      <c r="F41" s="8">
        <v>0</v>
      </c>
      <c r="G41" s="8">
        <v>480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23">
        <v>0</v>
      </c>
      <c r="S41" s="8">
        <v>0</v>
      </c>
      <c r="T41" s="4">
        <v>1829</v>
      </c>
      <c r="U41" s="4">
        <v>0</v>
      </c>
    </row>
    <row r="42" spans="1:21" ht="26.25" customHeight="1" x14ac:dyDescent="0.25">
      <c r="A42" s="7" t="s">
        <v>48</v>
      </c>
      <c r="B42" s="5">
        <f t="shared" si="2"/>
        <v>4111474.05</v>
      </c>
      <c r="C42" s="8">
        <v>437281.43</v>
      </c>
      <c r="D42" s="8">
        <v>485066.71</v>
      </c>
      <c r="E42" s="8">
        <v>513587.44000000006</v>
      </c>
      <c r="F42" s="8">
        <v>636409.63</v>
      </c>
      <c r="G42" s="8">
        <v>481121.73</v>
      </c>
      <c r="H42" s="8">
        <v>525685.63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23">
        <v>0</v>
      </c>
      <c r="S42" s="8">
        <v>479321.73</v>
      </c>
      <c r="T42" s="4">
        <v>552999.75</v>
      </c>
      <c r="U42" s="4">
        <v>681409.63</v>
      </c>
    </row>
    <row r="43" spans="1:21" ht="36" hidden="1" x14ac:dyDescent="0.25">
      <c r="A43" s="7" t="s">
        <v>49</v>
      </c>
      <c r="B43" s="5">
        <f t="shared" si="2"/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9">
        <v>0</v>
      </c>
      <c r="M43" s="30">
        <v>0</v>
      </c>
      <c r="N43" s="23">
        <v>0</v>
      </c>
      <c r="S43" s="8">
        <v>0</v>
      </c>
      <c r="T43" s="9">
        <v>0</v>
      </c>
      <c r="U43" s="9"/>
    </row>
    <row r="44" spans="1:21" x14ac:dyDescent="0.25">
      <c r="A44" s="7" t="s">
        <v>50</v>
      </c>
      <c r="B44" s="5">
        <f t="shared" si="2"/>
        <v>335622.84</v>
      </c>
      <c r="C44" s="8">
        <v>7912.52</v>
      </c>
      <c r="D44" s="8">
        <v>33744.559999999998</v>
      </c>
      <c r="E44" s="8">
        <v>105364.57</v>
      </c>
      <c r="F44" s="8">
        <v>29620.440000000002</v>
      </c>
      <c r="G44" s="8">
        <v>40964.75</v>
      </c>
      <c r="H44" s="8">
        <v>64704.509999999995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23">
        <v>0</v>
      </c>
      <c r="S44" s="8">
        <v>9583.81</v>
      </c>
      <c r="T44" s="4">
        <v>43727.68</v>
      </c>
      <c r="U44" s="4">
        <v>112696.16</v>
      </c>
    </row>
    <row r="45" spans="1:21" s="28" customFormat="1" ht="12" x14ac:dyDescent="0.2">
      <c r="A45" s="6" t="s">
        <v>51</v>
      </c>
      <c r="B45" s="15">
        <f t="shared" si="2"/>
        <v>2339380.86</v>
      </c>
      <c r="C45" s="15">
        <v>106468.75</v>
      </c>
      <c r="D45" s="15">
        <v>538114.11</v>
      </c>
      <c r="E45" s="15">
        <v>77813.75</v>
      </c>
      <c r="F45" s="15">
        <v>153448.75</v>
      </c>
      <c r="G45" s="15">
        <v>1221381.25</v>
      </c>
      <c r="H45" s="15">
        <v>405144.75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23">
        <v>0</v>
      </c>
      <c r="S45" s="15">
        <f>SUM(S46:S52)</f>
        <v>-308065.25</v>
      </c>
      <c r="T45" s="15">
        <f>SUM(T46:T52)</f>
        <v>145074.75</v>
      </c>
      <c r="U45" s="15">
        <f>SUM(U46:U60)</f>
        <v>195714.75</v>
      </c>
    </row>
    <row r="46" spans="1:21" ht="24" x14ac:dyDescent="0.25">
      <c r="A46" s="7" t="s">
        <v>52</v>
      </c>
      <c r="B46" s="5">
        <f t="shared" si="2"/>
        <v>1333662.8599999999</v>
      </c>
      <c r="C46" s="8">
        <v>70000</v>
      </c>
      <c r="D46" s="8">
        <v>501645.36</v>
      </c>
      <c r="E46" s="8">
        <v>41345</v>
      </c>
      <c r="F46" s="8">
        <v>116980</v>
      </c>
      <c r="G46" s="8">
        <v>1184912.5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23">
        <v>0</v>
      </c>
      <c r="S46" s="8">
        <v>-600580</v>
      </c>
      <c r="T46" s="4">
        <v>19360</v>
      </c>
      <c r="U46" s="4">
        <v>70000</v>
      </c>
    </row>
    <row r="47" spans="1:21" ht="36" x14ac:dyDescent="0.25">
      <c r="A47" s="7" t="s">
        <v>53</v>
      </c>
      <c r="B47" s="5">
        <f t="shared" si="2"/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23">
        <v>0</v>
      </c>
      <c r="S47" s="8">
        <v>0</v>
      </c>
      <c r="T47" s="4">
        <v>0</v>
      </c>
      <c r="U47" s="4">
        <v>0</v>
      </c>
    </row>
    <row r="48" spans="1:21" ht="36" x14ac:dyDescent="0.25">
      <c r="A48" s="7" t="s">
        <v>54</v>
      </c>
      <c r="B48" s="5">
        <f t="shared" si="2"/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29">
        <v>0</v>
      </c>
      <c r="I48" s="9">
        <v>0</v>
      </c>
      <c r="J48" s="9">
        <v>0</v>
      </c>
      <c r="K48" s="9">
        <v>0</v>
      </c>
      <c r="L48" s="9">
        <v>0</v>
      </c>
      <c r="M48" s="19">
        <v>0</v>
      </c>
      <c r="N48" s="23">
        <v>0</v>
      </c>
      <c r="S48" s="29">
        <v>0</v>
      </c>
      <c r="T48" s="4">
        <v>0</v>
      </c>
      <c r="U48" s="4">
        <v>0</v>
      </c>
    </row>
    <row r="49" spans="1:21" ht="36" x14ac:dyDescent="0.25">
      <c r="A49" s="7" t="s">
        <v>55</v>
      </c>
      <c r="B49" s="5">
        <f t="shared" si="2"/>
        <v>0</v>
      </c>
      <c r="C49" s="8">
        <v>0</v>
      </c>
      <c r="D49" s="8">
        <v>0</v>
      </c>
      <c r="E49" s="9">
        <v>0</v>
      </c>
      <c r="F49" s="9">
        <v>0</v>
      </c>
      <c r="H49" s="29">
        <v>0</v>
      </c>
      <c r="I49" s="9">
        <v>0</v>
      </c>
      <c r="J49" s="9">
        <v>0</v>
      </c>
      <c r="K49" s="9">
        <v>0</v>
      </c>
      <c r="L49" s="9">
        <v>0</v>
      </c>
      <c r="M49" s="19">
        <v>0</v>
      </c>
      <c r="N49" s="23">
        <v>0</v>
      </c>
      <c r="S49" s="29">
        <v>0</v>
      </c>
      <c r="T49" s="9">
        <v>0</v>
      </c>
      <c r="U49" s="9">
        <v>0</v>
      </c>
    </row>
    <row r="50" spans="1:21" ht="36" x14ac:dyDescent="0.25">
      <c r="A50" s="7" t="s">
        <v>56</v>
      </c>
      <c r="B50" s="5">
        <f t="shared" si="2"/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23">
        <v>0</v>
      </c>
      <c r="S50" s="8">
        <v>0</v>
      </c>
      <c r="T50" s="4">
        <v>0</v>
      </c>
      <c r="U50" s="4">
        <v>0</v>
      </c>
    </row>
    <row r="51" spans="1:21" ht="24" x14ac:dyDescent="0.25">
      <c r="A51" s="7" t="s">
        <v>57</v>
      </c>
      <c r="B51" s="5">
        <f t="shared" si="2"/>
        <v>1005718</v>
      </c>
      <c r="C51" s="8">
        <v>36468.75</v>
      </c>
      <c r="D51" s="8">
        <v>36468.75</v>
      </c>
      <c r="E51" s="8">
        <v>36468.75</v>
      </c>
      <c r="F51" s="8">
        <v>36468.75</v>
      </c>
      <c r="G51" s="8">
        <v>36468.75</v>
      </c>
      <c r="H51" s="8">
        <v>405144.75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23">
        <v>0</v>
      </c>
      <c r="S51" s="8">
        <v>292514.75</v>
      </c>
      <c r="T51" s="4">
        <v>125714.75</v>
      </c>
      <c r="U51" s="4">
        <v>125714.75</v>
      </c>
    </row>
    <row r="52" spans="1:21" ht="36" x14ac:dyDescent="0.25">
      <c r="A52" s="7" t="s">
        <v>58</v>
      </c>
      <c r="B52" s="5">
        <f t="shared" si="2"/>
        <v>0</v>
      </c>
      <c r="C52" s="8">
        <v>0</v>
      </c>
      <c r="D52" s="8">
        <v>0</v>
      </c>
      <c r="E52" s="9">
        <v>0</v>
      </c>
      <c r="F52" s="9">
        <v>0</v>
      </c>
      <c r="G52" s="29">
        <v>0</v>
      </c>
      <c r="H52" s="29">
        <v>0</v>
      </c>
      <c r="I52" s="9">
        <v>0</v>
      </c>
      <c r="J52" s="9">
        <v>0</v>
      </c>
      <c r="K52" s="9">
        <v>0</v>
      </c>
      <c r="L52" s="9">
        <v>0</v>
      </c>
      <c r="M52" s="19">
        <v>0</v>
      </c>
      <c r="N52" s="23">
        <v>0</v>
      </c>
      <c r="S52" s="29">
        <v>0</v>
      </c>
      <c r="T52" s="9">
        <v>0</v>
      </c>
      <c r="U52" s="9">
        <v>0</v>
      </c>
    </row>
    <row r="53" spans="1:21" x14ac:dyDescent="0.25">
      <c r="A53" s="6" t="s">
        <v>59</v>
      </c>
      <c r="B53" s="5">
        <f t="shared" si="2"/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23">
        <v>0</v>
      </c>
      <c r="S53" s="8">
        <v>0</v>
      </c>
      <c r="T53" s="8">
        <v>0</v>
      </c>
      <c r="U53" s="8">
        <v>0</v>
      </c>
    </row>
    <row r="54" spans="1:21" ht="24" x14ac:dyDescent="0.25">
      <c r="A54" s="7" t="s">
        <v>60</v>
      </c>
      <c r="B54" s="5">
        <f t="shared" si="2"/>
        <v>0</v>
      </c>
      <c r="C54" s="8">
        <v>0</v>
      </c>
      <c r="D54" s="8">
        <v>0</v>
      </c>
      <c r="E54" s="8">
        <v>0</v>
      </c>
      <c r="F54" s="9">
        <v>0</v>
      </c>
      <c r="G54" s="29">
        <v>0</v>
      </c>
      <c r="H54" s="29">
        <v>0</v>
      </c>
      <c r="I54" s="9">
        <v>0</v>
      </c>
      <c r="J54" s="9">
        <v>0</v>
      </c>
      <c r="K54" s="9">
        <v>0</v>
      </c>
      <c r="L54" s="9">
        <v>0</v>
      </c>
      <c r="M54" s="19">
        <v>0</v>
      </c>
      <c r="N54" s="23">
        <v>0</v>
      </c>
      <c r="S54" s="29">
        <v>0</v>
      </c>
      <c r="T54" s="9">
        <v>0</v>
      </c>
      <c r="U54" s="9">
        <v>0</v>
      </c>
    </row>
    <row r="55" spans="1:21" ht="24" x14ac:dyDescent="0.25">
      <c r="A55" s="7" t="s">
        <v>61</v>
      </c>
      <c r="B55" s="5">
        <f t="shared" si="2"/>
        <v>0</v>
      </c>
      <c r="C55" s="8">
        <v>0</v>
      </c>
      <c r="D55" s="8">
        <v>0</v>
      </c>
      <c r="E55" s="8">
        <v>0</v>
      </c>
      <c r="F55" s="9">
        <v>0</v>
      </c>
      <c r="G55" s="29">
        <v>0</v>
      </c>
      <c r="H55" s="29">
        <v>0</v>
      </c>
      <c r="I55" s="9">
        <v>0</v>
      </c>
      <c r="J55" s="9">
        <v>0</v>
      </c>
      <c r="K55" s="9">
        <v>0</v>
      </c>
      <c r="L55" s="9">
        <v>0</v>
      </c>
      <c r="M55" s="19">
        <v>0</v>
      </c>
      <c r="N55" s="23">
        <v>0</v>
      </c>
      <c r="S55" s="29">
        <v>0</v>
      </c>
      <c r="T55" s="9">
        <v>0</v>
      </c>
      <c r="U55" s="9">
        <v>0</v>
      </c>
    </row>
    <row r="56" spans="1:21" ht="24" x14ac:dyDescent="0.25">
      <c r="A56" s="7" t="s">
        <v>62</v>
      </c>
      <c r="B56" s="5">
        <f t="shared" si="2"/>
        <v>0</v>
      </c>
      <c r="C56" s="8">
        <v>0</v>
      </c>
      <c r="D56" s="8">
        <v>0</v>
      </c>
      <c r="E56" s="8">
        <v>0</v>
      </c>
      <c r="F56" s="9">
        <v>0</v>
      </c>
      <c r="G56" s="29">
        <v>0</v>
      </c>
      <c r="H56" s="29">
        <v>0</v>
      </c>
      <c r="I56" s="9">
        <v>0</v>
      </c>
      <c r="J56" s="9">
        <v>0</v>
      </c>
      <c r="K56" s="9">
        <v>0</v>
      </c>
      <c r="L56" s="9">
        <v>0</v>
      </c>
      <c r="M56" s="19">
        <v>0</v>
      </c>
      <c r="N56" s="23">
        <v>0</v>
      </c>
      <c r="S56" s="29">
        <v>0</v>
      </c>
      <c r="T56" s="9">
        <v>0</v>
      </c>
      <c r="U56" s="9">
        <v>0</v>
      </c>
    </row>
    <row r="57" spans="1:21" ht="36" x14ac:dyDescent="0.25">
      <c r="A57" s="7" t="s">
        <v>63</v>
      </c>
      <c r="B57" s="5">
        <f t="shared" si="2"/>
        <v>0</v>
      </c>
      <c r="C57" s="8">
        <v>0</v>
      </c>
      <c r="D57" s="8">
        <v>0</v>
      </c>
      <c r="E57" s="8">
        <v>0</v>
      </c>
      <c r="F57" s="9">
        <v>0</v>
      </c>
      <c r="G57" s="29">
        <v>0</v>
      </c>
      <c r="H57" s="29">
        <v>0</v>
      </c>
      <c r="I57" s="9">
        <v>0</v>
      </c>
      <c r="J57" s="9">
        <v>0</v>
      </c>
      <c r="K57" s="9">
        <v>0</v>
      </c>
      <c r="L57" s="9">
        <v>0</v>
      </c>
      <c r="M57" s="19">
        <v>0</v>
      </c>
      <c r="N57" s="23">
        <v>0</v>
      </c>
      <c r="S57" s="29">
        <v>0</v>
      </c>
      <c r="T57" s="9">
        <v>0</v>
      </c>
      <c r="U57" s="9">
        <v>0</v>
      </c>
    </row>
    <row r="58" spans="1:21" ht="36" x14ac:dyDescent="0.25">
      <c r="A58" s="7" t="s">
        <v>64</v>
      </c>
      <c r="B58" s="5">
        <f t="shared" si="2"/>
        <v>0</v>
      </c>
      <c r="C58" s="8">
        <v>0</v>
      </c>
      <c r="D58" s="8">
        <v>0</v>
      </c>
      <c r="E58" s="8">
        <v>0</v>
      </c>
      <c r="F58" s="9">
        <v>0</v>
      </c>
      <c r="G58" s="29">
        <v>0</v>
      </c>
      <c r="H58" s="29">
        <v>0</v>
      </c>
      <c r="I58" s="9">
        <v>0</v>
      </c>
      <c r="J58" s="9">
        <v>0</v>
      </c>
      <c r="K58" s="9">
        <v>0</v>
      </c>
      <c r="L58" s="9">
        <v>0</v>
      </c>
      <c r="M58" s="19">
        <v>0</v>
      </c>
      <c r="N58" s="23">
        <v>0</v>
      </c>
      <c r="S58" s="29">
        <v>0</v>
      </c>
      <c r="T58" s="9">
        <v>0</v>
      </c>
      <c r="U58" s="9">
        <v>0</v>
      </c>
    </row>
    <row r="59" spans="1:21" ht="24" x14ac:dyDescent="0.25">
      <c r="A59" s="7" t="s">
        <v>65</v>
      </c>
      <c r="B59" s="5">
        <f t="shared" si="2"/>
        <v>0</v>
      </c>
      <c r="C59" s="8">
        <v>0</v>
      </c>
      <c r="D59" s="8">
        <v>0</v>
      </c>
      <c r="E59" s="8">
        <v>0</v>
      </c>
      <c r="F59" s="9">
        <v>0</v>
      </c>
      <c r="G59" s="29">
        <v>0</v>
      </c>
      <c r="H59" s="29">
        <v>0</v>
      </c>
      <c r="I59" s="9">
        <v>0</v>
      </c>
      <c r="J59" s="9">
        <v>0</v>
      </c>
      <c r="K59" s="9">
        <v>0</v>
      </c>
      <c r="L59" s="9">
        <v>0</v>
      </c>
      <c r="M59" s="19">
        <v>0</v>
      </c>
      <c r="N59" s="23">
        <v>0</v>
      </c>
      <c r="S59" s="29">
        <v>0</v>
      </c>
      <c r="T59" s="9">
        <v>0</v>
      </c>
      <c r="U59" s="9">
        <v>0</v>
      </c>
    </row>
    <row r="60" spans="1:21" ht="24" x14ac:dyDescent="0.25">
      <c r="A60" s="7" t="s">
        <v>66</v>
      </c>
      <c r="B60" s="5">
        <f t="shared" si="2"/>
        <v>0</v>
      </c>
      <c r="C60" s="8">
        <v>0</v>
      </c>
      <c r="D60" s="8">
        <v>0</v>
      </c>
      <c r="E60" s="8">
        <v>0</v>
      </c>
      <c r="F60" s="9">
        <v>0</v>
      </c>
      <c r="G60" s="29">
        <v>0</v>
      </c>
      <c r="H60" s="29">
        <v>0</v>
      </c>
      <c r="I60" s="9">
        <v>0</v>
      </c>
      <c r="J60" s="9">
        <v>0</v>
      </c>
      <c r="K60" s="9">
        <v>0</v>
      </c>
      <c r="L60" s="9">
        <v>0</v>
      </c>
      <c r="M60" s="19">
        <v>0</v>
      </c>
      <c r="N60" s="23">
        <v>0</v>
      </c>
      <c r="S60" s="29">
        <v>0</v>
      </c>
      <c r="T60" s="9">
        <v>0</v>
      </c>
      <c r="U60" s="9">
        <v>0</v>
      </c>
    </row>
    <row r="61" spans="1:21" s="24" customFormat="1" ht="24" x14ac:dyDescent="0.2">
      <c r="A61" s="20" t="s">
        <v>67</v>
      </c>
      <c r="B61" s="15">
        <f t="shared" si="2"/>
        <v>15186.6</v>
      </c>
      <c r="C61" s="20">
        <v>0</v>
      </c>
      <c r="D61" s="15">
        <v>0</v>
      </c>
      <c r="E61" s="15">
        <v>7516.6</v>
      </c>
      <c r="F61" s="15">
        <v>0</v>
      </c>
      <c r="G61" s="15">
        <v>0</v>
      </c>
      <c r="H61" s="15">
        <v>7670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23">
        <v>0</v>
      </c>
      <c r="S61" s="15">
        <f>SUM(S62:S70)</f>
        <v>0</v>
      </c>
      <c r="T61" s="18">
        <f t="shared" ref="T61" si="3">SUM(T62:T66)</f>
        <v>0</v>
      </c>
      <c r="U61" s="18">
        <f>SUM(U62:U70)</f>
        <v>1698445.99</v>
      </c>
    </row>
    <row r="62" spans="1:21" x14ac:dyDescent="0.25">
      <c r="A62" s="7" t="s">
        <v>68</v>
      </c>
      <c r="B62" s="5">
        <f t="shared" si="2"/>
        <v>15186.6</v>
      </c>
      <c r="C62" s="20">
        <v>0</v>
      </c>
      <c r="D62" s="8">
        <v>0</v>
      </c>
      <c r="E62" s="8">
        <v>7516.6</v>
      </c>
      <c r="F62" s="8">
        <v>0</v>
      </c>
      <c r="G62" s="8">
        <v>0</v>
      </c>
      <c r="H62" s="8">
        <v>7670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23">
        <v>0</v>
      </c>
      <c r="O62" s="8">
        <v>0</v>
      </c>
      <c r="P62" s="8">
        <v>0</v>
      </c>
      <c r="S62" s="8">
        <v>0</v>
      </c>
      <c r="T62" s="4">
        <v>0</v>
      </c>
      <c r="U62" s="4">
        <v>113423.01</v>
      </c>
    </row>
    <row r="63" spans="1:21" ht="24" x14ac:dyDescent="0.25">
      <c r="A63" s="7" t="s">
        <v>69</v>
      </c>
      <c r="B63" s="5">
        <f t="shared" si="2"/>
        <v>0</v>
      </c>
      <c r="C63" s="20">
        <v>0</v>
      </c>
      <c r="D63" s="8">
        <v>0</v>
      </c>
      <c r="E63" s="8">
        <v>0</v>
      </c>
      <c r="F63" s="8">
        <v>0</v>
      </c>
      <c r="G63" s="29">
        <v>0</v>
      </c>
      <c r="H63" s="29">
        <v>0</v>
      </c>
      <c r="I63" s="9">
        <v>0</v>
      </c>
      <c r="J63" s="9">
        <v>0</v>
      </c>
      <c r="K63" s="9">
        <v>0</v>
      </c>
      <c r="L63" s="9">
        <v>0</v>
      </c>
      <c r="M63" s="19">
        <v>0</v>
      </c>
      <c r="N63" s="23">
        <v>0</v>
      </c>
      <c r="S63" s="29">
        <v>0</v>
      </c>
      <c r="T63" s="9">
        <v>0</v>
      </c>
      <c r="U63" s="9">
        <v>0</v>
      </c>
    </row>
    <row r="64" spans="1:21" ht="24" x14ac:dyDescent="0.25">
      <c r="A64" s="7" t="s">
        <v>70</v>
      </c>
      <c r="B64" s="5">
        <f t="shared" si="2"/>
        <v>0</v>
      </c>
      <c r="C64" s="20">
        <v>0</v>
      </c>
      <c r="D64" s="8">
        <v>0</v>
      </c>
      <c r="E64" s="8">
        <v>0</v>
      </c>
      <c r="F64" s="8">
        <v>0</v>
      </c>
      <c r="G64" s="29">
        <v>0</v>
      </c>
      <c r="H64" s="29">
        <v>0</v>
      </c>
      <c r="I64" s="9">
        <v>0</v>
      </c>
      <c r="J64" s="9">
        <v>0</v>
      </c>
      <c r="K64" s="9">
        <v>0</v>
      </c>
      <c r="L64" s="9">
        <v>0</v>
      </c>
      <c r="M64" s="19">
        <v>0</v>
      </c>
      <c r="N64" s="23">
        <v>0</v>
      </c>
      <c r="S64" s="29">
        <v>0</v>
      </c>
      <c r="T64" s="9">
        <v>0</v>
      </c>
      <c r="U64" s="9">
        <v>0</v>
      </c>
    </row>
    <row r="65" spans="1:21" ht="36" x14ac:dyDescent="0.25">
      <c r="A65" s="7" t="s">
        <v>71</v>
      </c>
      <c r="B65" s="5">
        <f t="shared" si="2"/>
        <v>0</v>
      </c>
      <c r="C65" s="20">
        <v>0</v>
      </c>
      <c r="D65" s="8">
        <v>0</v>
      </c>
      <c r="E65" s="8">
        <v>0</v>
      </c>
      <c r="F65" s="8">
        <v>0</v>
      </c>
      <c r="G65" s="29">
        <v>0</v>
      </c>
      <c r="H65" s="29">
        <v>0</v>
      </c>
      <c r="I65" s="9">
        <v>0</v>
      </c>
      <c r="J65" s="9">
        <v>0</v>
      </c>
      <c r="K65" s="9">
        <v>0</v>
      </c>
      <c r="L65" s="9">
        <v>0</v>
      </c>
      <c r="M65" s="19">
        <v>0</v>
      </c>
      <c r="N65" s="23">
        <v>0</v>
      </c>
      <c r="S65" s="29">
        <v>0</v>
      </c>
      <c r="T65" s="9">
        <v>0</v>
      </c>
      <c r="U65" s="9">
        <v>0</v>
      </c>
    </row>
    <row r="66" spans="1:21" ht="24" x14ac:dyDescent="0.25">
      <c r="A66" s="7" t="s">
        <v>72</v>
      </c>
      <c r="B66" s="5">
        <f t="shared" si="2"/>
        <v>0</v>
      </c>
      <c r="C66" s="20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9">
        <v>0</v>
      </c>
      <c r="M66" s="19">
        <v>0</v>
      </c>
      <c r="N66" s="23">
        <v>0</v>
      </c>
      <c r="S66" s="8">
        <v>0</v>
      </c>
      <c r="T66" s="29">
        <v>0</v>
      </c>
      <c r="U66" s="4">
        <v>1585022.98</v>
      </c>
    </row>
    <row r="67" spans="1:21" ht="24" x14ac:dyDescent="0.25">
      <c r="A67" s="7" t="s">
        <v>73</v>
      </c>
      <c r="B67" s="5">
        <f t="shared" si="2"/>
        <v>0</v>
      </c>
      <c r="C67" s="20">
        <v>0</v>
      </c>
      <c r="D67" s="8">
        <v>0</v>
      </c>
      <c r="E67" s="8">
        <v>0</v>
      </c>
      <c r="F67" s="8">
        <v>0</v>
      </c>
      <c r="G67" s="29">
        <v>0</v>
      </c>
      <c r="H67" s="29">
        <v>0</v>
      </c>
      <c r="I67" s="9">
        <v>0</v>
      </c>
      <c r="J67" s="9">
        <v>0</v>
      </c>
      <c r="K67" s="9">
        <v>0</v>
      </c>
      <c r="L67" s="9">
        <v>0</v>
      </c>
      <c r="M67" s="19">
        <v>0</v>
      </c>
      <c r="N67" s="23">
        <v>0</v>
      </c>
      <c r="S67" s="29">
        <v>0</v>
      </c>
      <c r="T67" s="9">
        <v>0</v>
      </c>
      <c r="U67" s="9">
        <v>0</v>
      </c>
    </row>
    <row r="68" spans="1:21" ht="24" x14ac:dyDescent="0.25">
      <c r="A68" s="7" t="s">
        <v>74</v>
      </c>
      <c r="B68" s="5">
        <f t="shared" si="2"/>
        <v>0</v>
      </c>
      <c r="C68" s="20">
        <v>0</v>
      </c>
      <c r="D68" s="8">
        <v>0</v>
      </c>
      <c r="E68" s="8">
        <v>0</v>
      </c>
      <c r="F68" s="8">
        <v>0</v>
      </c>
      <c r="G68" s="29">
        <v>0</v>
      </c>
      <c r="H68" s="29">
        <v>0</v>
      </c>
      <c r="I68" s="9">
        <v>0</v>
      </c>
      <c r="J68" s="9">
        <v>0</v>
      </c>
      <c r="K68" s="9">
        <v>0</v>
      </c>
      <c r="L68" s="9">
        <v>0</v>
      </c>
      <c r="M68" s="19">
        <v>0</v>
      </c>
      <c r="N68" s="23">
        <v>0</v>
      </c>
      <c r="S68" s="29">
        <v>0</v>
      </c>
      <c r="T68" s="9">
        <v>0</v>
      </c>
      <c r="U68" s="9">
        <v>0</v>
      </c>
    </row>
    <row r="69" spans="1:21" x14ac:dyDescent="0.25">
      <c r="A69" s="7" t="s">
        <v>75</v>
      </c>
      <c r="B69" s="5">
        <f t="shared" si="2"/>
        <v>0</v>
      </c>
      <c r="C69" s="20">
        <v>0</v>
      </c>
      <c r="D69" s="8">
        <v>0</v>
      </c>
      <c r="E69" s="8">
        <v>0</v>
      </c>
      <c r="F69" s="8">
        <v>0</v>
      </c>
      <c r="G69" s="29">
        <v>0</v>
      </c>
      <c r="H69" s="29">
        <v>0</v>
      </c>
      <c r="I69" s="9">
        <v>0</v>
      </c>
      <c r="J69" s="9">
        <v>0</v>
      </c>
      <c r="K69" s="9">
        <v>0</v>
      </c>
      <c r="L69" s="9">
        <v>0</v>
      </c>
      <c r="M69" s="19">
        <v>0</v>
      </c>
      <c r="N69" s="23">
        <v>0</v>
      </c>
      <c r="S69" s="29">
        <v>0</v>
      </c>
      <c r="T69" s="9">
        <v>0</v>
      </c>
      <c r="U69" s="9">
        <v>0</v>
      </c>
    </row>
    <row r="70" spans="1:21" ht="36" x14ac:dyDescent="0.25">
      <c r="A70" s="7" t="s">
        <v>76</v>
      </c>
      <c r="B70" s="5">
        <f t="shared" ref="B70:B94" si="4">+C70+D70+E70+F70+G70+H70+S70+T70</f>
        <v>0</v>
      </c>
      <c r="C70" s="20">
        <v>0</v>
      </c>
      <c r="D70" s="8">
        <v>0</v>
      </c>
      <c r="E70" s="8">
        <v>0</v>
      </c>
      <c r="F70" s="8">
        <v>0</v>
      </c>
      <c r="G70" s="29">
        <v>0</v>
      </c>
      <c r="H70" s="29">
        <v>0</v>
      </c>
      <c r="I70" s="9">
        <v>0</v>
      </c>
      <c r="J70" s="9">
        <v>0</v>
      </c>
      <c r="K70" s="9">
        <v>0</v>
      </c>
      <c r="L70" s="9">
        <v>0</v>
      </c>
      <c r="M70" s="19">
        <v>0</v>
      </c>
      <c r="N70" s="23">
        <v>0</v>
      </c>
      <c r="S70" s="29">
        <v>0</v>
      </c>
      <c r="T70" s="9">
        <v>0</v>
      </c>
      <c r="U70" s="9">
        <v>0</v>
      </c>
    </row>
    <row r="71" spans="1:21" x14ac:dyDescent="0.25">
      <c r="A71" s="6" t="s">
        <v>77</v>
      </c>
      <c r="B71" s="15">
        <f t="shared" si="4"/>
        <v>9942247.5</v>
      </c>
      <c r="C71" s="20">
        <v>0</v>
      </c>
      <c r="D71" s="8">
        <v>0</v>
      </c>
      <c r="E71" s="8">
        <v>9942247.5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15">
        <v>0</v>
      </c>
      <c r="L71" s="8">
        <v>0</v>
      </c>
      <c r="M71" s="8">
        <v>0</v>
      </c>
      <c r="N71" s="23">
        <v>0</v>
      </c>
      <c r="S71" s="8">
        <v>0</v>
      </c>
      <c r="T71" s="8">
        <v>0</v>
      </c>
      <c r="U71" s="8">
        <f>SUM(U72:U75)</f>
        <v>0</v>
      </c>
    </row>
    <row r="72" spans="1:21" x14ac:dyDescent="0.25">
      <c r="A72" s="7" t="s">
        <v>78</v>
      </c>
      <c r="B72" s="5">
        <f t="shared" si="4"/>
        <v>9942247.5</v>
      </c>
      <c r="C72" s="8">
        <v>0</v>
      </c>
      <c r="D72" s="8">
        <v>0</v>
      </c>
      <c r="E72" s="8">
        <v>9942247.5</v>
      </c>
      <c r="F72" s="8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9">
        <v>0</v>
      </c>
      <c r="M72" s="19">
        <v>0</v>
      </c>
      <c r="N72" s="23">
        <v>0</v>
      </c>
      <c r="S72" s="29">
        <v>0</v>
      </c>
      <c r="T72" s="9">
        <v>0</v>
      </c>
      <c r="U72" s="9">
        <v>0</v>
      </c>
    </row>
    <row r="73" spans="1:21" x14ac:dyDescent="0.25">
      <c r="A73" s="7" t="s">
        <v>79</v>
      </c>
      <c r="B73" s="5">
        <f t="shared" si="4"/>
        <v>0</v>
      </c>
      <c r="C73" s="8">
        <v>0</v>
      </c>
      <c r="D73" s="8">
        <v>0</v>
      </c>
      <c r="E73" s="8">
        <v>0</v>
      </c>
      <c r="F73" s="8">
        <v>0</v>
      </c>
      <c r="G73" s="29">
        <v>0</v>
      </c>
      <c r="H73" s="29">
        <v>0</v>
      </c>
      <c r="I73" s="9">
        <v>0</v>
      </c>
      <c r="J73" s="9">
        <v>0</v>
      </c>
      <c r="K73" s="9">
        <v>0</v>
      </c>
      <c r="L73" s="9">
        <v>0</v>
      </c>
      <c r="M73" s="19">
        <v>0</v>
      </c>
      <c r="N73" s="23">
        <v>0</v>
      </c>
      <c r="S73" s="29">
        <v>0</v>
      </c>
      <c r="T73" s="9">
        <v>0</v>
      </c>
      <c r="U73" s="9">
        <v>0</v>
      </c>
    </row>
    <row r="74" spans="1:21" ht="24" x14ac:dyDescent="0.25">
      <c r="A74" s="7" t="s">
        <v>80</v>
      </c>
      <c r="B74" s="5">
        <f t="shared" si="4"/>
        <v>0</v>
      </c>
      <c r="C74" s="8">
        <v>0</v>
      </c>
      <c r="D74" s="8">
        <v>0</v>
      </c>
      <c r="E74" s="8">
        <v>0</v>
      </c>
      <c r="F74" s="8">
        <v>0</v>
      </c>
      <c r="G74" s="29">
        <v>0</v>
      </c>
      <c r="H74" s="29">
        <v>0</v>
      </c>
      <c r="I74" s="9">
        <v>0</v>
      </c>
      <c r="J74" s="9">
        <v>0</v>
      </c>
      <c r="K74" s="9">
        <v>0</v>
      </c>
      <c r="L74" s="9">
        <v>0</v>
      </c>
      <c r="M74" s="19">
        <v>0</v>
      </c>
      <c r="N74" s="23">
        <v>0</v>
      </c>
      <c r="S74" s="29">
        <v>0</v>
      </c>
      <c r="T74" s="9">
        <v>0</v>
      </c>
      <c r="U74" s="9">
        <v>0</v>
      </c>
    </row>
    <row r="75" spans="1:21" ht="36" x14ac:dyDescent="0.25">
      <c r="A75" s="7" t="s">
        <v>81</v>
      </c>
      <c r="B75" s="5">
        <f t="shared" si="4"/>
        <v>0</v>
      </c>
      <c r="C75" s="8">
        <v>0</v>
      </c>
      <c r="D75" s="8">
        <v>0</v>
      </c>
      <c r="E75" s="8">
        <v>0</v>
      </c>
      <c r="F75" s="8">
        <v>0</v>
      </c>
      <c r="G75" s="29">
        <v>0</v>
      </c>
      <c r="H75" s="29">
        <v>0</v>
      </c>
      <c r="I75" s="9">
        <v>0</v>
      </c>
      <c r="J75" s="9">
        <v>0</v>
      </c>
      <c r="K75" s="9">
        <v>0</v>
      </c>
      <c r="L75" s="9">
        <v>0</v>
      </c>
      <c r="M75" s="19">
        <v>0</v>
      </c>
      <c r="N75" s="23">
        <v>0</v>
      </c>
      <c r="S75" s="29">
        <v>0</v>
      </c>
      <c r="T75" s="9">
        <v>0</v>
      </c>
      <c r="U75" s="9">
        <v>0</v>
      </c>
    </row>
    <row r="76" spans="1:21" ht="24" x14ac:dyDescent="0.25">
      <c r="A76" s="6" t="s">
        <v>82</v>
      </c>
      <c r="B76" s="5">
        <f t="shared" si="4"/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23">
        <v>0</v>
      </c>
      <c r="S76" s="8">
        <v>0</v>
      </c>
      <c r="T76" s="8">
        <v>0</v>
      </c>
      <c r="U76" s="8">
        <f>SUM(U77:U78)</f>
        <v>0</v>
      </c>
    </row>
    <row r="77" spans="1:21" x14ac:dyDescent="0.25">
      <c r="A77" s="7" t="s">
        <v>83</v>
      </c>
      <c r="B77" s="5">
        <f t="shared" si="4"/>
        <v>0</v>
      </c>
      <c r="C77" s="8">
        <v>0</v>
      </c>
      <c r="D77" s="8">
        <v>0</v>
      </c>
      <c r="E77" s="8">
        <v>0</v>
      </c>
      <c r="F77" s="8">
        <v>0</v>
      </c>
      <c r="G77" s="29">
        <v>0</v>
      </c>
      <c r="H77" s="29">
        <v>0</v>
      </c>
      <c r="I77" s="9">
        <v>0</v>
      </c>
      <c r="J77" s="9">
        <v>0</v>
      </c>
      <c r="K77" s="9">
        <v>0</v>
      </c>
      <c r="L77" s="9">
        <v>0</v>
      </c>
      <c r="M77" s="19">
        <v>0</v>
      </c>
      <c r="N77" s="23">
        <v>0</v>
      </c>
      <c r="S77" s="29">
        <v>0</v>
      </c>
      <c r="T77" s="9">
        <v>0</v>
      </c>
      <c r="U77" s="9"/>
    </row>
    <row r="78" spans="1:21" ht="36" x14ac:dyDescent="0.25">
      <c r="A78" s="7" t="s">
        <v>84</v>
      </c>
      <c r="B78" s="5">
        <f t="shared" si="4"/>
        <v>0</v>
      </c>
      <c r="C78" s="8">
        <v>0</v>
      </c>
      <c r="D78" s="8">
        <v>0</v>
      </c>
      <c r="E78" s="8">
        <v>0</v>
      </c>
      <c r="F78" s="8">
        <v>0</v>
      </c>
      <c r="G78" s="29">
        <v>0</v>
      </c>
      <c r="H78" s="29">
        <v>0</v>
      </c>
      <c r="I78" s="9">
        <v>0</v>
      </c>
      <c r="J78" s="9">
        <v>0</v>
      </c>
      <c r="K78" s="9">
        <v>0</v>
      </c>
      <c r="L78" s="9">
        <v>0</v>
      </c>
      <c r="M78" s="19">
        <v>0</v>
      </c>
      <c r="N78" s="23">
        <v>0</v>
      </c>
      <c r="S78" s="29">
        <v>0</v>
      </c>
      <c r="T78" s="9">
        <v>0</v>
      </c>
      <c r="U78" s="9">
        <v>0</v>
      </c>
    </row>
    <row r="79" spans="1:21" x14ac:dyDescent="0.25">
      <c r="A79" s="6" t="s">
        <v>85</v>
      </c>
      <c r="B79" s="5">
        <f t="shared" si="4"/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23">
        <v>0</v>
      </c>
      <c r="S79" s="8">
        <v>0</v>
      </c>
      <c r="T79" s="8">
        <v>0</v>
      </c>
      <c r="U79" s="8">
        <v>0</v>
      </c>
    </row>
    <row r="80" spans="1:21" ht="24" x14ac:dyDescent="0.25">
      <c r="A80" s="7" t="s">
        <v>86</v>
      </c>
      <c r="B80" s="5">
        <f t="shared" si="4"/>
        <v>0</v>
      </c>
      <c r="C80" s="8">
        <v>0</v>
      </c>
      <c r="D80" s="8">
        <v>0</v>
      </c>
      <c r="E80" s="8">
        <v>0</v>
      </c>
      <c r="F80" s="8">
        <v>0</v>
      </c>
      <c r="G80" s="29">
        <v>0</v>
      </c>
      <c r="H80" s="29">
        <v>0</v>
      </c>
      <c r="I80" s="9">
        <v>0</v>
      </c>
      <c r="J80" s="9">
        <v>0</v>
      </c>
      <c r="K80" s="9">
        <v>0</v>
      </c>
      <c r="L80" s="9">
        <v>0</v>
      </c>
      <c r="M80" s="19">
        <v>0</v>
      </c>
      <c r="N80" s="23">
        <v>0</v>
      </c>
      <c r="S80" s="29">
        <v>0</v>
      </c>
      <c r="T80" s="9">
        <v>0</v>
      </c>
      <c r="U80" s="9">
        <v>0</v>
      </c>
    </row>
    <row r="81" spans="1:21" ht="24" x14ac:dyDescent="0.25">
      <c r="A81" s="7" t="s">
        <v>87</v>
      </c>
      <c r="B81" s="5">
        <f t="shared" si="4"/>
        <v>0</v>
      </c>
      <c r="C81" s="8">
        <v>0</v>
      </c>
      <c r="D81" s="8">
        <v>0</v>
      </c>
      <c r="E81" s="8">
        <v>0</v>
      </c>
      <c r="F81" s="8">
        <v>0</v>
      </c>
      <c r="G81" s="29">
        <v>0</v>
      </c>
      <c r="H81" s="29">
        <v>0</v>
      </c>
      <c r="I81" s="9">
        <v>0</v>
      </c>
      <c r="J81" s="9">
        <v>0</v>
      </c>
      <c r="K81" s="9">
        <v>0</v>
      </c>
      <c r="L81" s="9">
        <v>0</v>
      </c>
      <c r="M81" s="19">
        <v>0</v>
      </c>
      <c r="N81" s="23">
        <v>0</v>
      </c>
      <c r="S81" s="29">
        <v>0</v>
      </c>
      <c r="T81" s="9">
        <v>0</v>
      </c>
      <c r="U81" s="9">
        <v>0</v>
      </c>
    </row>
    <row r="82" spans="1:21" ht="23.1" customHeight="1" x14ac:dyDescent="0.25">
      <c r="A82" s="7" t="s">
        <v>88</v>
      </c>
      <c r="B82" s="5">
        <f t="shared" si="4"/>
        <v>0</v>
      </c>
      <c r="C82" s="8">
        <v>0</v>
      </c>
      <c r="D82" s="8">
        <v>0</v>
      </c>
      <c r="E82" s="8">
        <v>0</v>
      </c>
      <c r="F82" s="8">
        <v>0</v>
      </c>
      <c r="G82" s="29">
        <v>0</v>
      </c>
      <c r="H82" s="29">
        <v>0</v>
      </c>
      <c r="I82" s="9">
        <v>0</v>
      </c>
      <c r="J82" s="9">
        <v>0</v>
      </c>
      <c r="K82" s="9">
        <v>0</v>
      </c>
      <c r="L82" s="9">
        <v>0</v>
      </c>
      <c r="M82" s="19">
        <v>0</v>
      </c>
      <c r="N82" s="23">
        <v>0</v>
      </c>
      <c r="S82" s="29">
        <v>0</v>
      </c>
      <c r="T82" s="9">
        <v>0</v>
      </c>
      <c r="U82" s="9">
        <v>0</v>
      </c>
    </row>
    <row r="83" spans="1:21" hidden="1" x14ac:dyDescent="0.25">
      <c r="A83" s="13" t="s">
        <v>89</v>
      </c>
      <c r="B83" s="5">
        <f t="shared" si="4"/>
        <v>94152738.049999982</v>
      </c>
      <c r="C83" s="8">
        <v>0</v>
      </c>
      <c r="D83" s="25">
        <v>30851622.839999996</v>
      </c>
      <c r="E83" s="8">
        <v>0</v>
      </c>
      <c r="F83" s="8">
        <v>0</v>
      </c>
      <c r="G83" s="29">
        <v>0</v>
      </c>
      <c r="H83" s="29">
        <v>0</v>
      </c>
      <c r="I83" s="9">
        <v>0</v>
      </c>
      <c r="J83" s="9">
        <v>0</v>
      </c>
      <c r="K83" s="9">
        <v>0</v>
      </c>
      <c r="L83" s="9">
        <v>0</v>
      </c>
      <c r="M83" s="19">
        <v>0</v>
      </c>
      <c r="N83" s="23">
        <v>0</v>
      </c>
      <c r="S83" s="29">
        <v>0</v>
      </c>
      <c r="T83" s="4">
        <f t="shared" ref="T83" si="5">+T19+T25+T35+T45</f>
        <v>63301115.209999993</v>
      </c>
      <c r="U83" s="4"/>
    </row>
    <row r="84" spans="1:21" hidden="1" x14ac:dyDescent="0.25">
      <c r="A84" s="3" t="s">
        <v>90</v>
      </c>
      <c r="B84" s="5">
        <f t="shared" si="4"/>
        <v>0</v>
      </c>
      <c r="C84" s="8">
        <v>0</v>
      </c>
      <c r="E84" s="8">
        <v>0</v>
      </c>
      <c r="F84" s="8">
        <v>0</v>
      </c>
      <c r="G84" s="29">
        <v>0</v>
      </c>
      <c r="H84" s="29">
        <v>0</v>
      </c>
      <c r="I84" s="9">
        <v>0</v>
      </c>
      <c r="J84" s="9">
        <v>0</v>
      </c>
      <c r="K84" s="9">
        <v>0</v>
      </c>
      <c r="L84" s="9">
        <v>0</v>
      </c>
      <c r="M84" s="19">
        <v>0</v>
      </c>
      <c r="N84" s="23">
        <v>0</v>
      </c>
      <c r="S84" s="29">
        <v>0</v>
      </c>
      <c r="T84" s="9">
        <v>0</v>
      </c>
      <c r="U84" s="9"/>
    </row>
    <row r="85" spans="1:21" ht="24" x14ac:dyDescent="0.25">
      <c r="A85" s="6" t="s">
        <v>91</v>
      </c>
      <c r="B85" s="5">
        <f t="shared" si="4"/>
        <v>0</v>
      </c>
      <c r="C85" s="8">
        <v>0</v>
      </c>
      <c r="D85" s="29">
        <v>0</v>
      </c>
      <c r="E85" s="8">
        <v>0</v>
      </c>
      <c r="F85" s="8">
        <v>0</v>
      </c>
      <c r="G85" s="29">
        <v>0</v>
      </c>
      <c r="H85" s="29">
        <v>0</v>
      </c>
      <c r="I85" s="9">
        <v>0</v>
      </c>
      <c r="J85" s="9">
        <v>0</v>
      </c>
      <c r="K85" s="9">
        <v>0</v>
      </c>
      <c r="L85" s="9">
        <v>0</v>
      </c>
      <c r="M85" s="19">
        <v>0</v>
      </c>
      <c r="N85" s="23">
        <v>0</v>
      </c>
      <c r="S85" s="29">
        <v>0</v>
      </c>
      <c r="T85" s="9">
        <v>0</v>
      </c>
      <c r="U85" s="9">
        <v>0</v>
      </c>
    </row>
    <row r="86" spans="1:21" ht="24" x14ac:dyDescent="0.25">
      <c r="A86" s="7" t="s">
        <v>92</v>
      </c>
      <c r="B86" s="5">
        <f t="shared" si="4"/>
        <v>0</v>
      </c>
      <c r="C86" s="8">
        <v>0</v>
      </c>
      <c r="D86" s="29">
        <v>0</v>
      </c>
      <c r="E86" s="8">
        <v>0</v>
      </c>
      <c r="F86" s="8">
        <v>0</v>
      </c>
      <c r="G86" s="29">
        <v>0</v>
      </c>
      <c r="H86" s="29">
        <v>0</v>
      </c>
      <c r="I86" s="9">
        <v>0</v>
      </c>
      <c r="J86" s="9">
        <v>0</v>
      </c>
      <c r="K86" s="9">
        <v>0</v>
      </c>
      <c r="L86" s="9">
        <v>0</v>
      </c>
      <c r="M86" s="19">
        <v>0</v>
      </c>
      <c r="N86" s="30">
        <v>0</v>
      </c>
      <c r="S86" s="29">
        <v>0</v>
      </c>
      <c r="T86" s="9">
        <v>0</v>
      </c>
      <c r="U86" s="9">
        <v>0</v>
      </c>
    </row>
    <row r="87" spans="1:21" ht="24" x14ac:dyDescent="0.25">
      <c r="A87" s="7" t="s">
        <v>93</v>
      </c>
      <c r="B87" s="5">
        <f t="shared" si="4"/>
        <v>0</v>
      </c>
      <c r="C87" s="8">
        <v>0</v>
      </c>
      <c r="D87" s="29">
        <v>0</v>
      </c>
      <c r="E87" s="8">
        <v>0</v>
      </c>
      <c r="F87" s="8">
        <v>0</v>
      </c>
      <c r="G87" s="29">
        <v>0</v>
      </c>
      <c r="H87" s="29">
        <v>0</v>
      </c>
      <c r="I87" s="9">
        <v>0</v>
      </c>
      <c r="J87" s="9">
        <v>0</v>
      </c>
      <c r="K87" s="9">
        <v>0</v>
      </c>
      <c r="L87" s="9">
        <v>0</v>
      </c>
      <c r="M87" s="19">
        <v>0</v>
      </c>
      <c r="N87" s="30">
        <v>0</v>
      </c>
      <c r="S87" s="29">
        <v>0</v>
      </c>
      <c r="T87" s="9">
        <v>0</v>
      </c>
      <c r="U87" s="9">
        <v>0</v>
      </c>
    </row>
    <row r="88" spans="1:21" x14ac:dyDescent="0.25">
      <c r="A88" s="6" t="s">
        <v>94</v>
      </c>
      <c r="B88" s="5">
        <f t="shared" si="4"/>
        <v>0</v>
      </c>
      <c r="C88" s="8">
        <v>0</v>
      </c>
      <c r="D88" s="29">
        <v>0</v>
      </c>
      <c r="E88" s="8">
        <v>0</v>
      </c>
      <c r="F88" s="8">
        <v>0</v>
      </c>
      <c r="G88" s="29">
        <v>0</v>
      </c>
      <c r="H88" s="29">
        <v>0</v>
      </c>
      <c r="I88" s="9">
        <v>0</v>
      </c>
      <c r="J88" s="9">
        <v>0</v>
      </c>
      <c r="K88" s="9">
        <v>0</v>
      </c>
      <c r="L88" s="9">
        <v>0</v>
      </c>
      <c r="M88" s="19">
        <v>0</v>
      </c>
      <c r="N88" s="30">
        <v>0</v>
      </c>
      <c r="S88" s="29">
        <v>0</v>
      </c>
      <c r="T88" s="9">
        <v>0</v>
      </c>
      <c r="U88" s="9">
        <v>0</v>
      </c>
    </row>
    <row r="89" spans="1:21" ht="24" x14ac:dyDescent="0.25">
      <c r="A89" s="7" t="s">
        <v>95</v>
      </c>
      <c r="B89" s="5">
        <f t="shared" si="4"/>
        <v>0</v>
      </c>
      <c r="C89" s="8">
        <v>0</v>
      </c>
      <c r="D89" s="29">
        <v>0</v>
      </c>
      <c r="E89" s="8">
        <v>0</v>
      </c>
      <c r="F89" s="8">
        <v>0</v>
      </c>
      <c r="G89" s="29">
        <v>0</v>
      </c>
      <c r="H89" s="29">
        <v>0</v>
      </c>
      <c r="I89" s="9">
        <v>0</v>
      </c>
      <c r="J89" s="9">
        <v>0</v>
      </c>
      <c r="K89" s="9">
        <v>0</v>
      </c>
      <c r="L89" s="9">
        <v>0</v>
      </c>
      <c r="M89" s="19">
        <v>0</v>
      </c>
      <c r="N89" s="30">
        <v>0</v>
      </c>
      <c r="S89" s="29">
        <v>0</v>
      </c>
      <c r="T89" s="9">
        <v>0</v>
      </c>
      <c r="U89" s="9">
        <v>0</v>
      </c>
    </row>
    <row r="90" spans="1:21" ht="24" x14ac:dyDescent="0.25">
      <c r="A90" s="7" t="s">
        <v>96</v>
      </c>
      <c r="B90" s="5">
        <f t="shared" si="4"/>
        <v>0</v>
      </c>
      <c r="C90" s="8">
        <v>0</v>
      </c>
      <c r="D90" s="29">
        <v>0</v>
      </c>
      <c r="E90" s="8">
        <v>0</v>
      </c>
      <c r="F90" s="8">
        <v>0</v>
      </c>
      <c r="G90" s="29">
        <v>0</v>
      </c>
      <c r="H90" s="29">
        <v>0</v>
      </c>
      <c r="I90" s="9">
        <v>0</v>
      </c>
      <c r="J90" s="9">
        <v>0</v>
      </c>
      <c r="K90" s="9">
        <v>0</v>
      </c>
      <c r="L90" s="9">
        <v>0</v>
      </c>
      <c r="M90" s="19">
        <v>0</v>
      </c>
      <c r="N90" s="30">
        <v>0</v>
      </c>
      <c r="S90" s="29">
        <v>0</v>
      </c>
      <c r="T90" s="9">
        <v>0</v>
      </c>
      <c r="U90" s="9">
        <v>0</v>
      </c>
    </row>
    <row r="91" spans="1:21" ht="24" x14ac:dyDescent="0.25">
      <c r="A91" s="6" t="s">
        <v>97</v>
      </c>
      <c r="B91" s="5">
        <f t="shared" si="4"/>
        <v>0</v>
      </c>
      <c r="C91" s="8">
        <v>0</v>
      </c>
      <c r="D91" s="29">
        <v>0</v>
      </c>
      <c r="E91" s="8">
        <v>0</v>
      </c>
      <c r="F91" s="8">
        <v>0</v>
      </c>
      <c r="G91" s="29">
        <v>0</v>
      </c>
      <c r="H91" s="29">
        <v>0</v>
      </c>
      <c r="I91" s="9">
        <v>0</v>
      </c>
      <c r="J91" s="9">
        <v>0</v>
      </c>
      <c r="K91" s="9">
        <v>0</v>
      </c>
      <c r="L91" s="9">
        <v>0</v>
      </c>
      <c r="M91" s="19">
        <v>0</v>
      </c>
      <c r="N91" s="30">
        <v>0</v>
      </c>
      <c r="S91" s="29">
        <v>0</v>
      </c>
      <c r="T91" s="9">
        <v>0</v>
      </c>
      <c r="U91" s="9">
        <v>0</v>
      </c>
    </row>
    <row r="92" spans="1:21" ht="24" x14ac:dyDescent="0.25">
      <c r="A92" s="10" t="s">
        <v>98</v>
      </c>
      <c r="B92" s="5">
        <f t="shared" si="4"/>
        <v>0</v>
      </c>
      <c r="C92" s="8">
        <v>0</v>
      </c>
      <c r="D92" s="29">
        <v>0</v>
      </c>
      <c r="E92" s="8">
        <v>0</v>
      </c>
      <c r="F92" s="8">
        <v>0</v>
      </c>
      <c r="G92" s="29">
        <v>0</v>
      </c>
      <c r="H92" s="29">
        <v>0</v>
      </c>
      <c r="I92" s="9">
        <v>0</v>
      </c>
      <c r="J92" s="9">
        <v>0</v>
      </c>
      <c r="K92" s="9">
        <v>0</v>
      </c>
      <c r="L92" s="9">
        <v>0</v>
      </c>
      <c r="M92" s="19">
        <v>0</v>
      </c>
      <c r="N92" s="30">
        <v>0</v>
      </c>
      <c r="S92" s="29">
        <v>0</v>
      </c>
      <c r="T92" s="9">
        <v>0</v>
      </c>
      <c r="U92" s="9">
        <v>0</v>
      </c>
    </row>
    <row r="93" spans="1:21" x14ac:dyDescent="0.25">
      <c r="A93" s="11" t="s">
        <v>99</v>
      </c>
      <c r="B93" s="12">
        <f t="shared" si="4"/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S93" s="12">
        <v>0</v>
      </c>
      <c r="T93" s="12">
        <v>0</v>
      </c>
      <c r="U93" s="12">
        <v>0</v>
      </c>
    </row>
    <row r="94" spans="1:21" ht="24" x14ac:dyDescent="0.25">
      <c r="A94" s="13" t="s">
        <v>100</v>
      </c>
      <c r="B94" s="14">
        <f>+C94+D94+E94+F94+G94+H94+S94+T94+U94</f>
        <v>368796925.37299997</v>
      </c>
      <c r="C94" s="25">
        <v>34703438.472999997</v>
      </c>
      <c r="D94" s="25">
        <v>34904751.319999993</v>
      </c>
      <c r="E94" s="25">
        <v>46436551.839999996</v>
      </c>
      <c r="F94" s="25">
        <v>34977922.119999997</v>
      </c>
      <c r="G94" s="25">
        <v>36098230.549999997</v>
      </c>
      <c r="H94" s="25">
        <v>36015979.619999997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S94" s="25">
        <f>+S19+S25+S35+S45+S61</f>
        <v>45456983.090000004</v>
      </c>
      <c r="T94" s="25">
        <f>+T19+T25+T35+T45+T61</f>
        <v>63301115.209999993</v>
      </c>
      <c r="U94" s="25">
        <f>+U19+U25+U35+U45+U61</f>
        <v>36901953.149999999</v>
      </c>
    </row>
    <row r="95" spans="1:21" x14ac:dyDescent="0.25">
      <c r="A95" s="15" t="s">
        <v>101</v>
      </c>
      <c r="B95" s="15"/>
      <c r="C95" s="8"/>
    </row>
    <row r="96" spans="1:21" x14ac:dyDescent="0.25">
      <c r="A96" s="15" t="s">
        <v>111</v>
      </c>
      <c r="B96" s="15"/>
      <c r="C96" s="8"/>
    </row>
    <row r="97" spans="1:10" x14ac:dyDescent="0.25">
      <c r="A97" s="15" t="s">
        <v>109</v>
      </c>
      <c r="B97" s="15"/>
      <c r="C97" s="8"/>
    </row>
    <row r="98" spans="1:10" x14ac:dyDescent="0.25">
      <c r="A98" s="15"/>
      <c r="B98" s="15"/>
      <c r="C98" s="8"/>
    </row>
    <row r="99" spans="1:10" x14ac:dyDescent="0.25">
      <c r="A99" s="15"/>
      <c r="B99" s="15"/>
      <c r="C99" s="8"/>
    </row>
    <row r="100" spans="1:10" x14ac:dyDescent="0.25">
      <c r="A100" s="15"/>
      <c r="B100" s="15"/>
      <c r="C100" s="8"/>
    </row>
    <row r="101" spans="1:10" x14ac:dyDescent="0.25">
      <c r="A101" s="15"/>
      <c r="B101" s="15"/>
      <c r="C101" s="8"/>
    </row>
    <row r="102" spans="1:10" x14ac:dyDescent="0.25">
      <c r="A102" s="8"/>
      <c r="B102" s="8"/>
      <c r="C102" s="8"/>
    </row>
    <row r="103" spans="1:10" ht="15.75" x14ac:dyDescent="0.25">
      <c r="A103" s="26" t="s">
        <v>102</v>
      </c>
      <c r="B103" s="26"/>
      <c r="D103" s="35" t="s">
        <v>106</v>
      </c>
      <c r="E103" s="35"/>
      <c r="I103" s="34" t="s">
        <v>103</v>
      </c>
      <c r="J103" s="34"/>
    </row>
    <row r="104" spans="1:10" ht="15" customHeight="1" x14ac:dyDescent="0.25">
      <c r="A104" s="26" t="s">
        <v>104</v>
      </c>
      <c r="B104" s="26"/>
      <c r="D104" s="35" t="s">
        <v>107</v>
      </c>
      <c r="E104" s="35"/>
      <c r="I104" s="34" t="s">
        <v>105</v>
      </c>
      <c r="J104" s="34"/>
    </row>
    <row r="108" spans="1:10" x14ac:dyDescent="0.25">
      <c r="C108" s="30"/>
    </row>
  </sheetData>
  <mergeCells count="9">
    <mergeCell ref="I104:J104"/>
    <mergeCell ref="D103:E103"/>
    <mergeCell ref="D104:E104"/>
    <mergeCell ref="A1:C1"/>
    <mergeCell ref="A2:G2"/>
    <mergeCell ref="A3:L3"/>
    <mergeCell ref="A4:L4"/>
    <mergeCell ref="A5:L5"/>
    <mergeCell ref="I103:J103"/>
  </mergeCells>
  <pageMargins left="0.7" right="0.7" top="0.75" bottom="0.75" header="0.3" footer="0.3"/>
  <pageSetup paperSize="9" scale="41" orientation="portrait" r:id="rId1"/>
  <rowBreaks count="1" manualBreakCount="1">
    <brk id="7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2" ma:contentTypeDescription="Crear nuevo documento." ma:contentTypeScope="" ma:versionID="5707820a480d358a43a60414b29dc607">
  <xsd:schema xmlns:xsd="http://www.w3.org/2001/XMLSchema" xmlns:xs="http://www.w3.org/2001/XMLSchema" xmlns:p="http://schemas.microsoft.com/office/2006/metadata/properties" xmlns:ns2="0e13dc4f-122b-4d99-99b9-8e0078ca2828" targetNamespace="http://schemas.microsoft.com/office/2006/metadata/properties" ma:root="true" ma:fieldsID="c39c1bbfdc168eca81406b791e64a1a0" ns2:_="">
    <xsd:import namespace="0e13dc4f-122b-4d99-99b9-8e0078ca2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60519D-4301-48AF-B3FA-5B756BC10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B59AE2-0861-40E2-8D3C-805BB6317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Ingreos y Gastos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2022-09-08T18:34:45Z</cp:lastPrinted>
  <dcterms:created xsi:type="dcterms:W3CDTF">2022-07-12T14:50:01Z</dcterms:created>
  <dcterms:modified xsi:type="dcterms:W3CDTF">2022-10-07T20:39:39Z</dcterms:modified>
</cp:coreProperties>
</file>