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596" documentId="13_ncr:1_{9482E9B7-0579-4268-A7C1-E8739BF16860}" xr6:coauthVersionLast="47" xr6:coauthVersionMax="47" xr10:uidLastSave="{2D15AE8B-6150-44EB-97C2-4E5C7224570C}"/>
  <bookViews>
    <workbookView xWindow="-120" yWindow="-120" windowWidth="29040" windowHeight="15720" activeTab="11" xr2:uid="{00000000-000D-0000-FFFF-FFFF00000000}"/>
  </bookViews>
  <sheets>
    <sheet name="Enero" sheetId="15" r:id="rId1"/>
    <sheet name="Febrero" sheetId="16" r:id="rId2"/>
    <sheet name="Marzo" sheetId="17" r:id="rId3"/>
    <sheet name="Abril" sheetId="18" r:id="rId4"/>
    <sheet name="Mayo" sheetId="19" r:id="rId5"/>
    <sheet name="Junio" sheetId="20" r:id="rId6"/>
    <sheet name="Julio" sheetId="21" r:id="rId7"/>
    <sheet name="Agosto" sheetId="22" r:id="rId8"/>
    <sheet name="Septiembre" sheetId="23" r:id="rId9"/>
    <sheet name="Octubre" sheetId="24" r:id="rId10"/>
    <sheet name="Noviembre" sheetId="26" r:id="rId11"/>
    <sheet name="Diciembre" sheetId="27" r:id="rId12"/>
  </sheets>
  <definedNames>
    <definedName name="SegmentaciónDeDatos_Calificación_de_Riesgo">#N/A</definedName>
    <definedName name="SegmentaciónDeDatos_Nombre_AFP">#N/A</definedName>
    <definedName name="SegmentaciónDeDatos_Tipo_Moneda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7" l="1"/>
  <c r="M11" i="27"/>
  <c r="K11" i="27"/>
  <c r="I11" i="27"/>
  <c r="G11" i="27"/>
  <c r="E11" i="27"/>
  <c r="C11" i="27"/>
  <c r="Q10" i="27"/>
  <c r="D10" i="27" s="1"/>
  <c r="Q9" i="27"/>
  <c r="D9" i="27" s="1"/>
  <c r="Q8" i="27"/>
  <c r="J8" i="27" s="1"/>
  <c r="O11" i="26"/>
  <c r="M11" i="26"/>
  <c r="K11" i="26"/>
  <c r="I11" i="26"/>
  <c r="G11" i="26"/>
  <c r="E11" i="26"/>
  <c r="C11" i="26"/>
  <c r="Q10" i="26"/>
  <c r="J10" i="26" s="1"/>
  <c r="Q9" i="26"/>
  <c r="H9" i="26" s="1"/>
  <c r="Q8" i="26"/>
  <c r="P8" i="26" s="1"/>
  <c r="O11" i="24"/>
  <c r="M11" i="24"/>
  <c r="K11" i="24"/>
  <c r="I11" i="24"/>
  <c r="G11" i="24"/>
  <c r="E11" i="24"/>
  <c r="C11" i="24"/>
  <c r="Q10" i="24"/>
  <c r="H10" i="24" s="1"/>
  <c r="Q9" i="24"/>
  <c r="P9" i="24" s="1"/>
  <c r="Q8" i="24"/>
  <c r="D8" i="24" s="1"/>
  <c r="L9" i="27" l="1"/>
  <c r="F10" i="27"/>
  <c r="N9" i="27"/>
  <c r="H10" i="27"/>
  <c r="P9" i="27"/>
  <c r="Q11" i="27"/>
  <c r="P11" i="27" s="1"/>
  <c r="J10" i="27"/>
  <c r="L10" i="27"/>
  <c r="N10" i="27"/>
  <c r="P10" i="27"/>
  <c r="L8" i="27"/>
  <c r="N8" i="27"/>
  <c r="P8" i="27"/>
  <c r="F9" i="27"/>
  <c r="H9" i="27"/>
  <c r="J9" i="27"/>
  <c r="F11" i="27"/>
  <c r="H11" i="27"/>
  <c r="J11" i="27"/>
  <c r="L11" i="27"/>
  <c r="D8" i="27"/>
  <c r="F8" i="27"/>
  <c r="H8" i="27"/>
  <c r="J9" i="26"/>
  <c r="D9" i="26"/>
  <c r="N9" i="26"/>
  <c r="F8" i="26"/>
  <c r="H8" i="26"/>
  <c r="L9" i="26"/>
  <c r="L10" i="26"/>
  <c r="P10" i="26"/>
  <c r="N10" i="26"/>
  <c r="J8" i="26"/>
  <c r="D8" i="26"/>
  <c r="D10" i="26"/>
  <c r="F10" i="26"/>
  <c r="H10" i="26"/>
  <c r="N8" i="26"/>
  <c r="F9" i="26"/>
  <c r="P9" i="26"/>
  <c r="L8" i="26"/>
  <c r="Q11" i="26"/>
  <c r="F11" i="26" s="1"/>
  <c r="D9" i="24"/>
  <c r="F9" i="24"/>
  <c r="H9" i="24"/>
  <c r="J9" i="24"/>
  <c r="L9" i="24"/>
  <c r="N9" i="24"/>
  <c r="J10" i="24"/>
  <c r="L10" i="24"/>
  <c r="N10" i="24"/>
  <c r="P10" i="24"/>
  <c r="Q11" i="24"/>
  <c r="D11" i="24" s="1"/>
  <c r="F8" i="24"/>
  <c r="H8" i="24"/>
  <c r="J8" i="24"/>
  <c r="L8" i="24"/>
  <c r="N8" i="24"/>
  <c r="P8" i="24"/>
  <c r="F11" i="24"/>
  <c r="H11" i="24"/>
  <c r="J11" i="24"/>
  <c r="D10" i="24"/>
  <c r="F10" i="24"/>
  <c r="Q10" i="23"/>
  <c r="N10" i="23" s="1"/>
  <c r="O11" i="23"/>
  <c r="M11" i="23"/>
  <c r="K11" i="23"/>
  <c r="I11" i="23"/>
  <c r="G11" i="23"/>
  <c r="E11" i="23"/>
  <c r="C11" i="23"/>
  <c r="Q9" i="23"/>
  <c r="F9" i="23" s="1"/>
  <c r="Q8" i="23"/>
  <c r="F8" i="23" s="1"/>
  <c r="O11" i="22"/>
  <c r="M11" i="22"/>
  <c r="K11" i="22"/>
  <c r="I11" i="22"/>
  <c r="G11" i="22"/>
  <c r="E11" i="22"/>
  <c r="C11" i="22"/>
  <c r="Q10" i="22"/>
  <c r="H10" i="22" s="1"/>
  <c r="Q9" i="22"/>
  <c r="L9" i="22" s="1"/>
  <c r="Q8" i="22"/>
  <c r="H8" i="22" s="1"/>
  <c r="O11" i="21"/>
  <c r="M11" i="21"/>
  <c r="K11" i="21"/>
  <c r="I11" i="21"/>
  <c r="G11" i="21"/>
  <c r="E11" i="21"/>
  <c r="C11" i="21"/>
  <c r="Q10" i="21"/>
  <c r="H10" i="21" s="1"/>
  <c r="Q9" i="21"/>
  <c r="P9" i="21" s="1"/>
  <c r="Q8" i="21"/>
  <c r="N8" i="21" s="1"/>
  <c r="O11" i="20"/>
  <c r="M11" i="20"/>
  <c r="K11" i="20"/>
  <c r="I11" i="20"/>
  <c r="G11" i="20"/>
  <c r="E11" i="20"/>
  <c r="C11" i="20"/>
  <c r="Q10" i="20"/>
  <c r="H10" i="20" s="1"/>
  <c r="Q9" i="20"/>
  <c r="L9" i="20" s="1"/>
  <c r="Q8" i="20"/>
  <c r="F8" i="20" s="1"/>
  <c r="O11" i="19"/>
  <c r="M11" i="19"/>
  <c r="K11" i="19"/>
  <c r="I11" i="19"/>
  <c r="G11" i="19"/>
  <c r="E11" i="19"/>
  <c r="C11" i="19"/>
  <c r="Q10" i="19"/>
  <c r="H10" i="19" s="1"/>
  <c r="Q9" i="19"/>
  <c r="J9" i="19" s="1"/>
  <c r="Q8" i="19"/>
  <c r="J8" i="19" s="1"/>
  <c r="O11" i="18"/>
  <c r="M11" i="18"/>
  <c r="K11" i="18"/>
  <c r="I11" i="18"/>
  <c r="G11" i="18"/>
  <c r="E11" i="18"/>
  <c r="C11" i="18"/>
  <c r="Q10" i="18"/>
  <c r="H10" i="18" s="1"/>
  <c r="Q9" i="18"/>
  <c r="P9" i="18" s="1"/>
  <c r="Q8" i="18"/>
  <c r="P8" i="18" s="1"/>
  <c r="N11" i="27" l="1"/>
  <c r="D11" i="27"/>
  <c r="D11" i="26"/>
  <c r="P11" i="26"/>
  <c r="N11" i="26"/>
  <c r="L11" i="26"/>
  <c r="J11" i="26"/>
  <c r="H11" i="26"/>
  <c r="P11" i="24"/>
  <c r="N11" i="24"/>
  <c r="L11" i="24"/>
  <c r="J8" i="23"/>
  <c r="L8" i="23"/>
  <c r="N8" i="23"/>
  <c r="P8" i="23"/>
  <c r="N9" i="23"/>
  <c r="H9" i="23"/>
  <c r="J9" i="23"/>
  <c r="L9" i="23"/>
  <c r="P10" i="23"/>
  <c r="P9" i="23"/>
  <c r="H8" i="23"/>
  <c r="D10" i="23"/>
  <c r="F10" i="23"/>
  <c r="H10" i="23"/>
  <c r="Q11" i="23"/>
  <c r="J10" i="23"/>
  <c r="D8" i="23"/>
  <c r="L10" i="23"/>
  <c r="D9" i="23"/>
  <c r="F8" i="22"/>
  <c r="J8" i="22"/>
  <c r="N9" i="22"/>
  <c r="Q11" i="22"/>
  <c r="L11" i="22" s="1"/>
  <c r="L8" i="22"/>
  <c r="N8" i="22"/>
  <c r="P8" i="22"/>
  <c r="P9" i="22"/>
  <c r="J10" i="22"/>
  <c r="L10" i="22"/>
  <c r="N10" i="22"/>
  <c r="P10" i="22"/>
  <c r="D8" i="22"/>
  <c r="D9" i="22"/>
  <c r="F9" i="22"/>
  <c r="H9" i="22"/>
  <c r="J9" i="22"/>
  <c r="D10" i="22"/>
  <c r="F10" i="22"/>
  <c r="L10" i="21"/>
  <c r="P10" i="21"/>
  <c r="L9" i="21"/>
  <c r="P8" i="21"/>
  <c r="N9" i="21"/>
  <c r="D9" i="21"/>
  <c r="H9" i="21"/>
  <c r="Q11" i="21"/>
  <c r="J11" i="21" s="1"/>
  <c r="F9" i="21"/>
  <c r="J9" i="21"/>
  <c r="J10" i="21"/>
  <c r="N10" i="21"/>
  <c r="D8" i="21"/>
  <c r="F8" i="21"/>
  <c r="H8" i="21"/>
  <c r="J8" i="21"/>
  <c r="L8" i="21"/>
  <c r="D10" i="21"/>
  <c r="F10" i="21"/>
  <c r="N9" i="20"/>
  <c r="P9" i="20"/>
  <c r="D9" i="20"/>
  <c r="F9" i="20"/>
  <c r="H9" i="20"/>
  <c r="J9" i="20"/>
  <c r="J10" i="20"/>
  <c r="L10" i="20"/>
  <c r="N10" i="20"/>
  <c r="P10" i="20"/>
  <c r="H8" i="20"/>
  <c r="J8" i="20"/>
  <c r="L8" i="20"/>
  <c r="N8" i="20"/>
  <c r="P8" i="20"/>
  <c r="D8" i="20"/>
  <c r="Q11" i="20"/>
  <c r="L11" i="20" s="1"/>
  <c r="F11" i="20"/>
  <c r="H11" i="20"/>
  <c r="J11" i="20"/>
  <c r="F10" i="20"/>
  <c r="D10" i="20"/>
  <c r="D9" i="19"/>
  <c r="F9" i="19"/>
  <c r="H9" i="19"/>
  <c r="L9" i="19"/>
  <c r="P9" i="19"/>
  <c r="N9" i="19"/>
  <c r="P8" i="19"/>
  <c r="L10" i="19"/>
  <c r="N10" i="19"/>
  <c r="P10" i="19"/>
  <c r="L8" i="19"/>
  <c r="N8" i="19"/>
  <c r="Q11" i="19"/>
  <c r="H11" i="19" s="1"/>
  <c r="J10" i="19"/>
  <c r="D8" i="19"/>
  <c r="F8" i="19"/>
  <c r="H8" i="19"/>
  <c r="F11" i="19"/>
  <c r="J11" i="19"/>
  <c r="L11" i="19"/>
  <c r="D10" i="19"/>
  <c r="F10" i="19"/>
  <c r="F9" i="18"/>
  <c r="L9" i="18"/>
  <c r="N10" i="18"/>
  <c r="D9" i="18"/>
  <c r="H9" i="18"/>
  <c r="N9" i="18"/>
  <c r="J9" i="18"/>
  <c r="L10" i="18"/>
  <c r="Q11" i="18"/>
  <c r="H11" i="18" s="1"/>
  <c r="P10" i="18"/>
  <c r="J10" i="18"/>
  <c r="D8" i="18"/>
  <c r="F8" i="18"/>
  <c r="H8" i="18"/>
  <c r="J8" i="18"/>
  <c r="L8" i="18"/>
  <c r="N8" i="18"/>
  <c r="F11" i="18"/>
  <c r="J11" i="18"/>
  <c r="L11" i="18"/>
  <c r="D10" i="18"/>
  <c r="F10" i="18"/>
  <c r="D11" i="23" l="1"/>
  <c r="P11" i="23"/>
  <c r="N11" i="23"/>
  <c r="L11" i="23"/>
  <c r="F11" i="23"/>
  <c r="J11" i="23"/>
  <c r="H11" i="23"/>
  <c r="D11" i="22"/>
  <c r="P11" i="22"/>
  <c r="F11" i="22"/>
  <c r="H11" i="22"/>
  <c r="J11" i="22"/>
  <c r="N11" i="22"/>
  <c r="L11" i="21"/>
  <c r="H11" i="21"/>
  <c r="F11" i="21"/>
  <c r="N11" i="21"/>
  <c r="P11" i="21"/>
  <c r="D11" i="21"/>
  <c r="D11" i="20"/>
  <c r="P11" i="20"/>
  <c r="N11" i="20"/>
  <c r="D11" i="19"/>
  <c r="P11" i="19"/>
  <c r="N11" i="19"/>
  <c r="D11" i="18"/>
  <c r="P11" i="18"/>
  <c r="N11" i="18"/>
  <c r="O11" i="17" l="1"/>
  <c r="M11" i="17"/>
  <c r="K11" i="17"/>
  <c r="I11" i="17"/>
  <c r="G11" i="17"/>
  <c r="E11" i="17"/>
  <c r="C11" i="17"/>
  <c r="Q10" i="17"/>
  <c r="P10" i="17" s="1"/>
  <c r="Q9" i="17"/>
  <c r="N9" i="17" s="1"/>
  <c r="Q8" i="17"/>
  <c r="H8" i="17" s="1"/>
  <c r="O11" i="16"/>
  <c r="M11" i="16"/>
  <c r="K11" i="16"/>
  <c r="I11" i="16"/>
  <c r="G11" i="16"/>
  <c r="E11" i="16"/>
  <c r="C11" i="16"/>
  <c r="Q10" i="16"/>
  <c r="H10" i="16" s="1"/>
  <c r="Q9" i="16"/>
  <c r="P9" i="16" s="1"/>
  <c r="Q8" i="16"/>
  <c r="P8" i="16" s="1"/>
  <c r="Q8" i="15"/>
  <c r="J8" i="17" l="1"/>
  <c r="N8" i="17"/>
  <c r="L10" i="17"/>
  <c r="L8" i="17"/>
  <c r="P9" i="17"/>
  <c r="D9" i="17"/>
  <c r="F9" i="17"/>
  <c r="H9" i="17"/>
  <c r="J9" i="17"/>
  <c r="L9" i="17"/>
  <c r="P8" i="17"/>
  <c r="D10" i="17"/>
  <c r="F10" i="17"/>
  <c r="H10" i="17"/>
  <c r="Q11" i="17"/>
  <c r="H11" i="17" s="1"/>
  <c r="J10" i="17"/>
  <c r="D8" i="17"/>
  <c r="F8" i="17"/>
  <c r="N10" i="17"/>
  <c r="D9" i="16"/>
  <c r="F9" i="16"/>
  <c r="H9" i="16"/>
  <c r="L9" i="16"/>
  <c r="N9" i="16"/>
  <c r="J9" i="16"/>
  <c r="L10" i="16"/>
  <c r="N10" i="16"/>
  <c r="P10" i="16"/>
  <c r="N8" i="16"/>
  <c r="J10" i="16"/>
  <c r="Q11" i="16"/>
  <c r="F11" i="16" s="1"/>
  <c r="D8" i="16"/>
  <c r="F8" i="16"/>
  <c r="H8" i="16"/>
  <c r="J8" i="16"/>
  <c r="L8" i="16"/>
  <c r="J11" i="16"/>
  <c r="L11" i="16"/>
  <c r="N11" i="16"/>
  <c r="F10" i="16"/>
  <c r="D10" i="16"/>
  <c r="F8" i="15"/>
  <c r="D8" i="15"/>
  <c r="P8" i="15"/>
  <c r="N8" i="15"/>
  <c r="L8" i="15"/>
  <c r="J8" i="15"/>
  <c r="H8" i="15"/>
  <c r="O11" i="15"/>
  <c r="M11" i="15"/>
  <c r="K11" i="15"/>
  <c r="G11" i="15"/>
  <c r="E11" i="15"/>
  <c r="C11" i="15"/>
  <c r="Q10" i="15"/>
  <c r="Q9" i="15"/>
  <c r="I11" i="15"/>
  <c r="P11" i="17" l="1"/>
  <c r="J11" i="17"/>
  <c r="F11" i="17"/>
  <c r="N11" i="17"/>
  <c r="L11" i="17"/>
  <c r="D11" i="17"/>
  <c r="P11" i="16"/>
  <c r="H11" i="16"/>
  <c r="D11" i="16"/>
  <c r="P9" i="15"/>
  <c r="J9" i="15"/>
  <c r="H9" i="15"/>
  <c r="F9" i="15"/>
  <c r="N9" i="15"/>
  <c r="L9" i="15"/>
  <c r="D9" i="15"/>
  <c r="N10" i="15"/>
  <c r="L10" i="15"/>
  <c r="H10" i="15"/>
  <c r="F10" i="15"/>
  <c r="J10" i="15"/>
  <c r="D10" i="15"/>
  <c r="P10" i="15"/>
  <c r="Q11" i="15"/>
  <c r="J11" i="15" s="1"/>
  <c r="D11" i="15" l="1"/>
  <c r="F11" i="15"/>
  <c r="P11" i="15"/>
  <c r="L11" i="15"/>
  <c r="H11" i="15"/>
  <c r="N11" i="15"/>
</calcChain>
</file>

<file path=xl/sharedStrings.xml><?xml version="1.0" encoding="utf-8"?>
<sst xmlns="http://schemas.openxmlformats.org/spreadsheetml/2006/main" count="204" uniqueCount="28">
  <si>
    <t>Inversiones de los Fondos de Pensiones por plazo de instrumentos</t>
  </si>
  <si>
    <t>RD$</t>
  </si>
  <si>
    <t>Al 31 de enero de 2024</t>
  </si>
  <si>
    <t xml:space="preserve">FONDO  </t>
  </si>
  <si>
    <t>Años</t>
  </si>
  <si>
    <t>TOTAL</t>
  </si>
  <si>
    <t>&lt; 1</t>
  </si>
  <si>
    <t>1-3</t>
  </si>
  <si>
    <t>3-5</t>
  </si>
  <si>
    <t>5-7</t>
  </si>
  <si>
    <t>7-10</t>
  </si>
  <si>
    <t>10-15</t>
  </si>
  <si>
    <t>15 en adelante</t>
  </si>
  <si>
    <t>CCI</t>
  </si>
  <si>
    <t>REPARTO INDIVIDUALIZADO</t>
  </si>
  <si>
    <t>FONDO DE SOLIDARIDAD SOCIAL</t>
  </si>
  <si>
    <t xml:space="preserve">TOTAL </t>
  </si>
  <si>
    <t>Al 29 de febrero de 2024</t>
  </si>
  <si>
    <t>Al 31 de marzo de 2024</t>
  </si>
  <si>
    <t>Al 30 de abril de 2024</t>
  </si>
  <si>
    <t>Al 31 de mayo de 2024</t>
  </si>
  <si>
    <t>Al 30 de junio de 2024</t>
  </si>
  <si>
    <t>Al 31 de julio de 2024</t>
  </si>
  <si>
    <t>Al 31 de agosto de 2024</t>
  </si>
  <si>
    <t>Al 30 de septiembre de 2024</t>
  </si>
  <si>
    <t>Al 31 de octubre de 2024</t>
  </si>
  <si>
    <t>Al 30 de noviembre de 2024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</si>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</sst>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3" fontId="5" fillId="0" borderId="0" xfId="2" applyFont="1" applyAlignment="1">
      <alignment horizontal="center"/>
    </xf>
    <xf numFmtId="43" fontId="4" fillId="0" borderId="0" xfId="2" applyFont="1" applyFill="1" applyBorder="1" applyAlignment="1">
      <alignment horizontal="center"/>
    </xf>
    <xf numFmtId="43" fontId="6" fillId="0" borderId="0" xfId="2" applyFont="1" applyFill="1" applyBorder="1" applyAlignment="1">
      <alignment horizontal="center" vertical="center"/>
    </xf>
    <xf numFmtId="0" fontId="3" fillId="0" borderId="0" xfId="5" applyFont="1"/>
    <xf numFmtId="0" fontId="4" fillId="0" borderId="0" xfId="5" applyFont="1"/>
    <xf numFmtId="43" fontId="4" fillId="3" borderId="6" xfId="2" applyFont="1" applyFill="1" applyBorder="1" applyAlignment="1">
      <alignment horizontal="center"/>
    </xf>
    <xf numFmtId="43" fontId="6" fillId="3" borderId="7" xfId="2" applyFont="1" applyFill="1" applyBorder="1" applyAlignment="1">
      <alignment horizontal="center" vertical="center"/>
    </xf>
    <xf numFmtId="43" fontId="6" fillId="3" borderId="6" xfId="2" applyFont="1" applyFill="1" applyBorder="1" applyAlignment="1">
      <alignment horizontal="center" vertical="center"/>
    </xf>
    <xf numFmtId="10" fontId="6" fillId="3" borderId="1" xfId="4" applyNumberFormat="1" applyFont="1" applyFill="1" applyBorder="1" applyAlignment="1">
      <alignment horizontal="center" vertical="center"/>
    </xf>
    <xf numFmtId="0" fontId="4" fillId="3" borderId="8" xfId="2" applyNumberFormat="1" applyFont="1" applyFill="1" applyBorder="1" applyAlignment="1">
      <alignment horizontal="center" vertical="center" wrapText="1"/>
    </xf>
    <xf numFmtId="0" fontId="4" fillId="3" borderId="9" xfId="2" applyNumberFormat="1" applyFont="1" applyFill="1" applyBorder="1" applyAlignment="1">
      <alignment horizontal="center" vertical="center" wrapText="1"/>
    </xf>
    <xf numFmtId="0" fontId="4" fillId="3" borderId="10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/>
    </xf>
    <xf numFmtId="0" fontId="4" fillId="0" borderId="0" xfId="1" applyFont="1"/>
    <xf numFmtId="43" fontId="5" fillId="0" borderId="15" xfId="2" applyFont="1" applyFill="1" applyBorder="1" applyAlignment="1">
      <alignment horizontal="center" vertical="center"/>
    </xf>
    <xf numFmtId="43" fontId="5" fillId="0" borderId="15" xfId="2" applyFont="1" applyBorder="1" applyAlignment="1">
      <alignment horizontal="center" vertical="center"/>
    </xf>
    <xf numFmtId="43" fontId="5" fillId="0" borderId="16" xfId="2" applyFont="1" applyBorder="1" applyAlignment="1">
      <alignment horizontal="center" vertical="center"/>
    </xf>
    <xf numFmtId="43" fontId="6" fillId="3" borderId="17" xfId="2" applyFont="1" applyFill="1" applyBorder="1" applyAlignment="1">
      <alignment horizontal="center" vertical="center"/>
    </xf>
    <xf numFmtId="10" fontId="6" fillId="0" borderId="8" xfId="3" applyNumberFormat="1" applyFont="1" applyBorder="1" applyAlignment="1">
      <alignment horizontal="center" vertical="center"/>
    </xf>
    <xf numFmtId="10" fontId="6" fillId="0" borderId="9" xfId="3" applyNumberFormat="1" applyFont="1" applyBorder="1" applyAlignment="1">
      <alignment horizontal="center" vertical="center"/>
    </xf>
    <xf numFmtId="10" fontId="6" fillId="0" borderId="10" xfId="3" applyNumberFormat="1" applyFont="1" applyBorder="1" applyAlignment="1">
      <alignment horizontal="center" vertical="center"/>
    </xf>
    <xf numFmtId="164" fontId="3" fillId="0" borderId="0" xfId="1" applyNumberFormat="1" applyFont="1"/>
    <xf numFmtId="43" fontId="3" fillId="0" borderId="0" xfId="1" applyNumberFormat="1" applyFont="1"/>
    <xf numFmtId="10" fontId="3" fillId="0" borderId="0" xfId="1" applyNumberFormat="1" applyFont="1"/>
    <xf numFmtId="164" fontId="3" fillId="0" borderId="0" xfId="6" applyFont="1" applyAlignment="1">
      <alignment horizontal="center"/>
    </xf>
    <xf numFmtId="164" fontId="3" fillId="0" borderId="0" xfId="6" applyFont="1"/>
    <xf numFmtId="164" fontId="3" fillId="0" borderId="0" xfId="1" applyNumberFormat="1" applyFont="1" applyAlignment="1">
      <alignment horizontal="center"/>
    </xf>
    <xf numFmtId="164" fontId="3" fillId="0" borderId="0" xfId="5" applyNumberFormat="1" applyFont="1"/>
    <xf numFmtId="10" fontId="5" fillId="0" borderId="0" xfId="2" applyNumberFormat="1" applyFont="1" applyAlignment="1">
      <alignment horizontal="center"/>
    </xf>
    <xf numFmtId="49" fontId="7" fillId="2" borderId="5" xfId="5" applyNumberFormat="1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43" fontId="7" fillId="2" borderId="2" xfId="2" applyFont="1" applyFill="1" applyBorder="1" applyAlignment="1">
      <alignment horizontal="center" vertical="center" wrapText="1"/>
    </xf>
    <xf numFmtId="43" fontId="7" fillId="2" borderId="4" xfId="2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center"/>
    </xf>
    <xf numFmtId="0" fontId="7" fillId="2" borderId="12" xfId="5" applyFont="1" applyFill="1" applyBorder="1" applyAlignment="1">
      <alignment horizontal="center"/>
    </xf>
    <xf numFmtId="0" fontId="7" fillId="2" borderId="13" xfId="5" applyFont="1" applyFill="1" applyBorder="1" applyAlignment="1">
      <alignment horizontal="center"/>
    </xf>
    <xf numFmtId="43" fontId="7" fillId="2" borderId="3" xfId="2" applyFont="1" applyFill="1" applyBorder="1" applyAlignment="1">
      <alignment horizontal="center" vertical="center" wrapText="1"/>
    </xf>
    <xf numFmtId="43" fontId="7" fillId="2" borderId="14" xfId="2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/>
    </xf>
  </cellXfs>
  <cellStyles count="7">
    <cellStyle name="Millares" xfId="6" builtinId="3"/>
    <cellStyle name="Millares 2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Porcentaje" xfId="4" builtinId="5"/>
    <cellStyle name="Porcentu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8"/>
  <sheetViews>
    <sheetView showGridLines="0" zoomScale="90" zoomScaleNormal="90" workbookViewId="0">
      <selection activeCell="E14" sqref="E14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x14ac:dyDescent="0.2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x14ac:dyDescent="0.25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x14ac:dyDescent="0.25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36167728415.855705</v>
      </c>
      <c r="D8" s="21">
        <f>+C8/$Q$8</f>
        <v>3.697978435059468E-2</v>
      </c>
      <c r="E8" s="18">
        <v>83032910608.295944</v>
      </c>
      <c r="F8" s="21">
        <f>+E8/$Q$8</f>
        <v>8.4897207062384503E-2</v>
      </c>
      <c r="G8" s="18">
        <v>148976972667.73306</v>
      </c>
      <c r="H8" s="21">
        <f>+G8/$Q$8</f>
        <v>0.15232187819796933</v>
      </c>
      <c r="I8" s="18">
        <v>82590014053.628296</v>
      </c>
      <c r="J8" s="21">
        <f>+I8/$Q$8</f>
        <v>8.4444366372670332E-2</v>
      </c>
      <c r="K8" s="18">
        <v>189246124702.43524</v>
      </c>
      <c r="L8" s="21">
        <f>+K8/$Q$8</f>
        <v>0.19349517338262809</v>
      </c>
      <c r="M8" s="18">
        <v>229112013813.81915</v>
      </c>
      <c r="N8" s="21">
        <f>+M8/$Q$8</f>
        <v>0.23425615138304362</v>
      </c>
      <c r="O8" s="18">
        <v>208914780078.88889</v>
      </c>
      <c r="P8" s="21">
        <f>+O8/$Q$8</f>
        <v>0.21360543925070949</v>
      </c>
      <c r="Q8" s="20">
        <f>+C8+E8+G8+I8+K8+M8+O8</f>
        <v>978040544340.65625</v>
      </c>
    </row>
    <row r="9" spans="2:19" ht="36" customHeight="1" thickBot="1" x14ac:dyDescent="0.3">
      <c r="B9" s="13" t="s">
        <v>14</v>
      </c>
      <c r="C9" s="18">
        <v>10240157312.157003</v>
      </c>
      <c r="D9" s="21">
        <f>+C9/$Q$9</f>
        <v>0.21412499649050526</v>
      </c>
      <c r="E9" s="18">
        <v>11695978753.579</v>
      </c>
      <c r="F9" s="22">
        <f>+E9/$Q$9</f>
        <v>0.24456669299307829</v>
      </c>
      <c r="G9" s="18">
        <v>6858697101.1008997</v>
      </c>
      <c r="H9" s="22">
        <f>+G9/$Q$9</f>
        <v>0.14341757142335507</v>
      </c>
      <c r="I9" s="18">
        <v>6239934316.6387005</v>
      </c>
      <c r="J9" s="22">
        <f>+I9/$Q$9</f>
        <v>0.13047904176872469</v>
      </c>
      <c r="K9" s="18">
        <v>5251498297.2147999</v>
      </c>
      <c r="L9" s="22">
        <f>+K9/$Q$9</f>
        <v>0.10981052538382848</v>
      </c>
      <c r="M9" s="18">
        <v>3700503733.7319002</v>
      </c>
      <c r="N9" s="22">
        <f>+M9/$Q$9</f>
        <v>7.7378728162481578E-2</v>
      </c>
      <c r="O9" s="18">
        <v>3836499510.6448998</v>
      </c>
      <c r="P9" s="22">
        <f>+O9/$Q$9</f>
        <v>8.0222443778026717E-2</v>
      </c>
      <c r="Q9" s="20">
        <f t="shared" ref="Q9:Q10" si="0">+C9+E9+G9+I9+K9+M9+O9</f>
        <v>47823269025.0672</v>
      </c>
    </row>
    <row r="10" spans="2:19" ht="34.5" customHeight="1" thickBot="1" x14ac:dyDescent="0.3">
      <c r="B10" s="14" t="s">
        <v>15</v>
      </c>
      <c r="C10" s="19">
        <v>3440345742.6792006</v>
      </c>
      <c r="D10" s="21">
        <f>+C10/$Q$10</f>
        <v>4.827965047643773E-2</v>
      </c>
      <c r="E10" s="19">
        <v>9083631606.2405014</v>
      </c>
      <c r="F10" s="23">
        <f>+E10/$Q$10</f>
        <v>0.12747397843348315</v>
      </c>
      <c r="G10" s="19">
        <v>6725598010.5896988</v>
      </c>
      <c r="H10" s="23">
        <f>+G10/$Q$10</f>
        <v>9.4382816578029466E-2</v>
      </c>
      <c r="I10" s="19">
        <v>13305885757.855698</v>
      </c>
      <c r="J10" s="23">
        <f>+I10/$Q$10</f>
        <v>0.18672644022353585</v>
      </c>
      <c r="K10" s="19">
        <v>10596676163.488199</v>
      </c>
      <c r="L10" s="23">
        <f>+K10/$Q$10</f>
        <v>0.14870709505690355</v>
      </c>
      <c r="M10" s="19">
        <v>11115304193.2087</v>
      </c>
      <c r="N10" s="23">
        <f>+M10/$Q$10</f>
        <v>0.15598519495586599</v>
      </c>
      <c r="O10" s="19">
        <v>16991271228.471298</v>
      </c>
      <c r="P10" s="23">
        <f>+O10/$Q$10</f>
        <v>0.23844482427574429</v>
      </c>
      <c r="Q10" s="20">
        <f t="shared" si="0"/>
        <v>71258712702.533295</v>
      </c>
    </row>
    <row r="11" spans="2:19" ht="16.5" thickBot="1" x14ac:dyDescent="0.3">
      <c r="B11" s="8" t="s">
        <v>16</v>
      </c>
      <c r="C11" s="10">
        <f>SUM(C8:C10)</f>
        <v>49848231470.69191</v>
      </c>
      <c r="D11" s="11">
        <f t="shared" ref="D11" si="1">+C11/Q11</f>
        <v>4.5435427936506186E-2</v>
      </c>
      <c r="E11" s="10">
        <f t="shared" ref="E11:G11" si="2">SUM(E8:E10)</f>
        <v>103812520968.11545</v>
      </c>
      <c r="F11" s="11">
        <f t="shared" ref="F11" si="3">+E11/Q11</f>
        <v>9.4622540784161074E-2</v>
      </c>
      <c r="G11" s="10">
        <f t="shared" si="2"/>
        <v>162561267779.42365</v>
      </c>
      <c r="H11" s="11">
        <f t="shared" ref="H11" si="4">+G11/Q11</f>
        <v>0.14817056793281994</v>
      </c>
      <c r="I11" s="9">
        <f>SUM(I8:I10)</f>
        <v>102135834128.1227</v>
      </c>
      <c r="J11" s="11">
        <f t="shared" ref="J11" si="5">+I11/Q11</f>
        <v>9.3094282271411838E-2</v>
      </c>
      <c r="K11" s="9">
        <f>SUM(K8:K10)</f>
        <v>205094299163.13824</v>
      </c>
      <c r="L11" s="11">
        <f>+K11/Q11</f>
        <v>0.18693837223280058</v>
      </c>
      <c r="M11" s="9">
        <f>SUM(M8:M10)</f>
        <v>243927821740.75977</v>
      </c>
      <c r="N11" s="11">
        <f>+M11/Q11</f>
        <v>0.22233416591574379</v>
      </c>
      <c r="O11" s="9">
        <f>SUM(O8:O10)</f>
        <v>229742550818.00507</v>
      </c>
      <c r="P11" s="11">
        <f>+O11/Q11</f>
        <v>0.20940464292655656</v>
      </c>
      <c r="Q11" s="15">
        <f>+C11+E11+G11+I11+K11+M11+O11</f>
        <v>1097122526068.2568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1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65F13-04A3-4B11-81BF-9B8EF44BF3F3}">
  <dimension ref="B2:S18"/>
  <sheetViews>
    <sheetView showGridLines="0" zoomScale="90" zoomScaleNormal="90" workbookViewId="0">
      <selection activeCell="I13" sqref="I13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25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49704514399.777023</v>
      </c>
      <c r="D8" s="21">
        <f>+C8/$Q$8</f>
        <v>4.6088716958092621E-2</v>
      </c>
      <c r="E8" s="18">
        <v>176666547668.86362</v>
      </c>
      <c r="F8" s="21">
        <f>+E8/$Q$8</f>
        <v>0.16381478845129124</v>
      </c>
      <c r="G8" s="18">
        <v>86140793891.724594</v>
      </c>
      <c r="H8" s="21">
        <f>+G8/$Q$8</f>
        <v>7.9874408112895645E-2</v>
      </c>
      <c r="I8" s="18">
        <v>110759223182.35141</v>
      </c>
      <c r="J8" s="21">
        <f>+I8/$Q$8</f>
        <v>0.10270194869407083</v>
      </c>
      <c r="K8" s="18">
        <v>203885861265.91544</v>
      </c>
      <c r="L8" s="21">
        <f>+K8/$Q$8</f>
        <v>0.18905400978394571</v>
      </c>
      <c r="M8" s="18">
        <v>180342838680.18759</v>
      </c>
      <c r="N8" s="21">
        <f>+M8/$Q$8</f>
        <v>0.16722364452649013</v>
      </c>
      <c r="O8" s="18">
        <v>270953206377.71353</v>
      </c>
      <c r="P8" s="21">
        <f>+O8/$Q$8</f>
        <v>0.25124248347321376</v>
      </c>
      <c r="Q8" s="20">
        <f>+C8+E8+G8+I8+K8+M8+O8</f>
        <v>1078452985466.5332</v>
      </c>
    </row>
    <row r="9" spans="2:19" ht="36" customHeight="1" thickBot="1" x14ac:dyDescent="0.3">
      <c r="B9" s="13" t="s">
        <v>14</v>
      </c>
      <c r="C9" s="18">
        <v>8742822392.3519039</v>
      </c>
      <c r="D9" s="21">
        <f>+C9/$Q$9</f>
        <v>0.17624475129242723</v>
      </c>
      <c r="E9" s="18">
        <v>11892434072.232504</v>
      </c>
      <c r="F9" s="22">
        <f>+E9/$Q$9</f>
        <v>0.23973712278036641</v>
      </c>
      <c r="G9" s="18">
        <v>7727337965.9804993</v>
      </c>
      <c r="H9" s="22">
        <f>+G9/$Q$9</f>
        <v>0.1557738104297002</v>
      </c>
      <c r="I9" s="18">
        <v>4773186921.5550003</v>
      </c>
      <c r="J9" s="22">
        <f>+I9/$Q$9</f>
        <v>9.6221689531019186E-2</v>
      </c>
      <c r="K9" s="18">
        <v>6720359533.9429007</v>
      </c>
      <c r="L9" s="22">
        <f>+K9/$Q$9</f>
        <v>0.13547434015033627</v>
      </c>
      <c r="M9" s="18">
        <v>1630750530.0202999</v>
      </c>
      <c r="N9" s="22">
        <f>+M9/$Q$9</f>
        <v>3.2873963199211834E-2</v>
      </c>
      <c r="O9" s="18">
        <v>8119251905.8573999</v>
      </c>
      <c r="P9" s="22">
        <f>+O9/$Q$9</f>
        <v>0.1636743226169389</v>
      </c>
      <c r="Q9" s="20">
        <f t="shared" ref="Q9:Q10" si="0">+C9+E9+G9+I9+K9+M9+O9</f>
        <v>49606143321.940506</v>
      </c>
    </row>
    <row r="10" spans="2:19" ht="34.5" customHeight="1" thickBot="1" x14ac:dyDescent="0.3">
      <c r="B10" s="14" t="s">
        <v>15</v>
      </c>
      <c r="C10" s="19">
        <v>3931211768.5967002</v>
      </c>
      <c r="D10" s="21">
        <f>+C10/$Q$10</f>
        <v>4.9555628651565049E-2</v>
      </c>
      <c r="E10" s="19">
        <v>3334462966.6743999</v>
      </c>
      <c r="F10" s="23">
        <f>+E10/$Q$10</f>
        <v>4.203319949560938E-2</v>
      </c>
      <c r="G10" s="19">
        <v>1300850206.4947999</v>
      </c>
      <c r="H10" s="23">
        <f>+G10/$Q$10</f>
        <v>1.6398111716932381E-2</v>
      </c>
      <c r="I10" s="19">
        <v>11405910719.542</v>
      </c>
      <c r="J10" s="23">
        <f>+I10/$Q$10</f>
        <v>0.14377935082655036</v>
      </c>
      <c r="K10" s="19">
        <v>16619981682.249401</v>
      </c>
      <c r="L10" s="23">
        <f>+K10/$Q$10</f>
        <v>0.20950630210780147</v>
      </c>
      <c r="M10" s="19">
        <v>9686263260.2917004</v>
      </c>
      <c r="N10" s="23">
        <f>+M10/$Q$10</f>
        <v>0.12210201164504018</v>
      </c>
      <c r="O10" s="19">
        <v>33050587847.930504</v>
      </c>
      <c r="P10" s="23">
        <f>+O10/$Q$10</f>
        <v>0.41662539555650113</v>
      </c>
      <c r="Q10" s="20">
        <f t="shared" si="0"/>
        <v>79329268451.77951</v>
      </c>
    </row>
    <row r="11" spans="2:19" ht="16.5" thickBot="1" x14ac:dyDescent="0.3">
      <c r="B11" s="8" t="s">
        <v>16</v>
      </c>
      <c r="C11" s="10">
        <f>SUM(C8:C10)</f>
        <v>62378548560.725632</v>
      </c>
      <c r="D11" s="11">
        <f t="shared" ref="D11" si="1">+C11/Q11</f>
        <v>5.1664028495971362E-2</v>
      </c>
      <c r="E11" s="10">
        <f t="shared" ref="E11:G11" si="2">SUM(E8:E10)</f>
        <v>191893444707.77054</v>
      </c>
      <c r="F11" s="11">
        <f t="shared" ref="F11" si="3">+E11/Q11</f>
        <v>0.15893265592611661</v>
      </c>
      <c r="G11" s="10">
        <f t="shared" si="2"/>
        <v>95168982064.19989</v>
      </c>
      <c r="H11" s="11">
        <f t="shared" ref="H11" si="4">+G11/Q11</f>
        <v>7.8822177090428519E-2</v>
      </c>
      <c r="I11" s="9">
        <f>SUM(I8:I10)</f>
        <v>126938320823.44839</v>
      </c>
      <c r="J11" s="11">
        <f t="shared" ref="J11" si="5">+I11/Q11</f>
        <v>0.10513462040350341</v>
      </c>
      <c r="K11" s="9">
        <f>SUM(K8:K10)</f>
        <v>227226202482.10773</v>
      </c>
      <c r="L11" s="11">
        <f>+K11/Q11</f>
        <v>0.18819644366426103</v>
      </c>
      <c r="M11" s="9">
        <f>SUM(M8:M10)</f>
        <v>191659852470.49957</v>
      </c>
      <c r="N11" s="11">
        <f>+M11/Q11</f>
        <v>0.15873918691663721</v>
      </c>
      <c r="O11" s="9">
        <f>SUM(O8:O10)</f>
        <v>312123046131.5014</v>
      </c>
      <c r="P11" s="11">
        <f>+O11/Q11</f>
        <v>0.25851088750308188</v>
      </c>
      <c r="Q11" s="15">
        <f>+C11+E11+G11+I11+K11+M11+O11</f>
        <v>1207388397240.2532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E17" s="3"/>
      <c r="F17" s="26"/>
      <c r="G17" s="25"/>
      <c r="I17" s="29"/>
      <c r="K17" s="30"/>
      <c r="P17" s="25"/>
      <c r="Q17" s="25"/>
    </row>
    <row r="18" spans="3:17" x14ac:dyDescent="0.25">
      <c r="E18" s="3"/>
      <c r="F18" s="26"/>
      <c r="I18" s="29"/>
      <c r="K18" s="30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CAA5-FE92-49A5-87C2-9C2A503AC31B}">
  <dimension ref="B2:S18"/>
  <sheetViews>
    <sheetView showGridLines="0" zoomScale="90" zoomScaleNormal="90" workbookViewId="0">
      <selection activeCell="I31" sqref="I31:I32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26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x14ac:dyDescent="0.2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x14ac:dyDescent="0.25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x14ac:dyDescent="0.25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x14ac:dyDescent="0.25">
      <c r="B8" s="12" t="s">
        <v>13</v>
      </c>
      <c r="C8" s="17">
        <v>41933608755.918167</v>
      </c>
      <c r="D8" s="21">
        <f>+C8/$Q$8</f>
        <v>3.8427362737843085E-2</v>
      </c>
      <c r="E8" s="18">
        <v>183878186407.69763</v>
      </c>
      <c r="F8" s="21">
        <f>+E8/$Q$8</f>
        <v>0.16850335514393555</v>
      </c>
      <c r="G8" s="18">
        <v>89138419579.431458</v>
      </c>
      <c r="H8" s="21">
        <f>+G8/$Q$8</f>
        <v>8.1685180090145248E-2</v>
      </c>
      <c r="I8" s="18">
        <v>101822219360.12637</v>
      </c>
      <c r="J8" s="21">
        <f>+I8/$Q$8</f>
        <v>9.3308433836417431E-2</v>
      </c>
      <c r="K8" s="18">
        <v>191702334427.31747</v>
      </c>
      <c r="L8" s="21">
        <f>+K8/$Q$8</f>
        <v>0.17567329312410226</v>
      </c>
      <c r="M8" s="18">
        <v>208869453491.20309</v>
      </c>
      <c r="N8" s="21">
        <f>+M8/$Q$8</f>
        <v>0.19140499690546525</v>
      </c>
      <c r="O8" s="18">
        <v>273899250552.65826</v>
      </c>
      <c r="P8" s="21">
        <f>+O8/$Q$8</f>
        <v>0.25099737816209111</v>
      </c>
      <c r="Q8" s="20">
        <f>+C8+E8+G8+I8+K8+M8+O8</f>
        <v>1091243472574.3525</v>
      </c>
    </row>
    <row r="9" spans="2:19" ht="36" customHeight="1" x14ac:dyDescent="0.25">
      <c r="B9" s="13" t="s">
        <v>14</v>
      </c>
      <c r="C9" s="18">
        <v>8041258825.1998997</v>
      </c>
      <c r="D9" s="21">
        <f>+C9/$Q$9</f>
        <v>0.16188420529802153</v>
      </c>
      <c r="E9" s="18">
        <v>11957781718.424599</v>
      </c>
      <c r="F9" s="22">
        <f>+E9/$Q$9</f>
        <v>0.24073046679557095</v>
      </c>
      <c r="G9" s="18">
        <v>7743658555.5204</v>
      </c>
      <c r="H9" s="22">
        <f>+G9/$Q$9</f>
        <v>0.15589300613371093</v>
      </c>
      <c r="I9" s="18">
        <v>4324336852.3951998</v>
      </c>
      <c r="J9" s="22">
        <f>+I9/$Q$9</f>
        <v>8.7056249526148308E-2</v>
      </c>
      <c r="K9" s="18">
        <v>6764940950.1131001</v>
      </c>
      <c r="L9" s="22">
        <f>+K9/$Q$9</f>
        <v>0.13618975752467183</v>
      </c>
      <c r="M9" s="18">
        <v>2419716991.5092001</v>
      </c>
      <c r="N9" s="22">
        <f>+M9/$Q$9</f>
        <v>4.8713015055431776E-2</v>
      </c>
      <c r="O9" s="18">
        <v>8421211566.6154995</v>
      </c>
      <c r="P9" s="22">
        <f>+O9/$Q$9</f>
        <v>0.16953329966644462</v>
      </c>
      <c r="Q9" s="20">
        <f t="shared" ref="Q9:Q10" si="0">+C9+E9+G9+I9+K9+M9+O9</f>
        <v>49672905459.777901</v>
      </c>
    </row>
    <row r="10" spans="2:19" ht="34.5" customHeight="1" x14ac:dyDescent="0.25">
      <c r="B10" s="14" t="s">
        <v>15</v>
      </c>
      <c r="C10" s="19">
        <v>2473000179.0502996</v>
      </c>
      <c r="D10" s="21">
        <f>+C10/$Q$10</f>
        <v>3.0790826730093361E-2</v>
      </c>
      <c r="E10" s="19">
        <v>3329650989.5878</v>
      </c>
      <c r="F10" s="23">
        <f>+E10/$Q$10</f>
        <v>4.1456813291236155E-2</v>
      </c>
      <c r="G10" s="19">
        <v>1300346234.0237</v>
      </c>
      <c r="H10" s="23">
        <f>+G10/$Q$10</f>
        <v>1.6190348840301808E-2</v>
      </c>
      <c r="I10" s="19">
        <v>9552096191.1360016</v>
      </c>
      <c r="J10" s="23">
        <f>+I10/$Q$10</f>
        <v>0.11893122419562559</v>
      </c>
      <c r="K10" s="19">
        <v>16795672769.1031</v>
      </c>
      <c r="L10" s="23">
        <f>+K10/$Q$10</f>
        <v>0.20911953603149427</v>
      </c>
      <c r="M10" s="19">
        <v>13551060579.749601</v>
      </c>
      <c r="N10" s="23">
        <f>+M10/$Q$10</f>
        <v>0.16872152370013307</v>
      </c>
      <c r="O10" s="19">
        <v>33314307493.366997</v>
      </c>
      <c r="P10" s="23">
        <f>+O10/$Q$10</f>
        <v>0.41478972721111573</v>
      </c>
      <c r="Q10" s="20">
        <f t="shared" si="0"/>
        <v>80316134436.017502</v>
      </c>
    </row>
    <row r="11" spans="2:19" x14ac:dyDescent="0.25">
      <c r="B11" s="8" t="s">
        <v>16</v>
      </c>
      <c r="C11" s="10">
        <f>SUM(C8:C10)</f>
        <v>52447867760.168365</v>
      </c>
      <c r="D11" s="11">
        <f t="shared" ref="D11" si="1">+C11/Q11</f>
        <v>4.2946668406398499E-2</v>
      </c>
      <c r="E11" s="10">
        <f t="shared" ref="E11:G11" si="2">SUM(E8:E10)</f>
        <v>199165619115.71002</v>
      </c>
      <c r="F11" s="11">
        <f t="shared" ref="F11" si="3">+E11/Q11</f>
        <v>0.16308574909528414</v>
      </c>
      <c r="G11" s="10">
        <f t="shared" si="2"/>
        <v>98182424368.975555</v>
      </c>
      <c r="H11" s="11">
        <f t="shared" ref="H11" si="4">+G11/Q11</f>
        <v>8.039617629437748E-2</v>
      </c>
      <c r="I11" s="9">
        <f>SUM(I8:I10)</f>
        <v>115698652403.65758</v>
      </c>
      <c r="J11" s="11">
        <f t="shared" ref="J11" si="5">+I11/Q11</f>
        <v>9.4739250079116891E-2</v>
      </c>
      <c r="K11" s="9">
        <f>SUM(K8:K10)</f>
        <v>215262948146.53366</v>
      </c>
      <c r="L11" s="11">
        <f>+K11/Q11</f>
        <v>0.17626696468400452</v>
      </c>
      <c r="M11" s="9">
        <f>SUM(M8:M10)</f>
        <v>224840231062.46188</v>
      </c>
      <c r="N11" s="11">
        <f>+M11/Q11</f>
        <v>0.18410927384146097</v>
      </c>
      <c r="O11" s="9">
        <f>SUM(O8:O10)</f>
        <v>315634769612.64075</v>
      </c>
      <c r="P11" s="11">
        <f>+O11/Q11</f>
        <v>0.25845591759935738</v>
      </c>
      <c r="Q11" s="15">
        <f>+C11+E11+G11+I11+K11+M11+O11</f>
        <v>1221232512470.1479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E17" s="3"/>
      <c r="F17" s="26"/>
      <c r="G17" s="25"/>
      <c r="I17" s="29"/>
      <c r="K17" s="30"/>
      <c r="P17" s="25"/>
      <c r="Q17" s="25"/>
    </row>
    <row r="18" spans="3:17" x14ac:dyDescent="0.25">
      <c r="E18" s="3"/>
      <c r="F18" s="26"/>
      <c r="I18" s="29"/>
      <c r="K18" s="30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2685-B7FC-4BF5-A3AD-549923160AAA}">
  <dimension ref="B2:S18"/>
  <sheetViews>
    <sheetView showGridLines="0" tabSelected="1" zoomScale="90" zoomScaleNormal="90" workbookViewId="0">
      <selection activeCell="Q19" sqref="Q19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27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57130465322.056511</v>
      </c>
      <c r="D8" s="21">
        <f>+C8/$Q$8</f>
        <v>5.1431357267170137E-2</v>
      </c>
      <c r="E8" s="18">
        <v>175325007276.98151</v>
      </c>
      <c r="F8" s="21">
        <f>+E8/$Q$8</f>
        <v>0.15783528168902108</v>
      </c>
      <c r="G8" s="18">
        <v>90137518568.374802</v>
      </c>
      <c r="H8" s="21">
        <f>+G8/$Q$8</f>
        <v>8.1145758126294737E-2</v>
      </c>
      <c r="I8" s="18">
        <v>99376916721.867569</v>
      </c>
      <c r="J8" s="21">
        <f>+I8/$Q$8</f>
        <v>8.9463470658253733E-2</v>
      </c>
      <c r="K8" s="18">
        <v>217165310864.2803</v>
      </c>
      <c r="L8" s="21">
        <f>+K8/$Q$8</f>
        <v>0.19550176295841892</v>
      </c>
      <c r="M8" s="18">
        <v>192793908476.88498</v>
      </c>
      <c r="N8" s="21">
        <f>+M8/$Q$8</f>
        <v>0.173561554766133</v>
      </c>
      <c r="O8" s="18">
        <v>278880860250.1734</v>
      </c>
      <c r="P8" s="21">
        <f>+O8/$Q$8</f>
        <v>0.25106081453470835</v>
      </c>
      <c r="Q8" s="20">
        <f>+C8+E8+G8+I8+K8+M8+O8</f>
        <v>1110809987480.6191</v>
      </c>
    </row>
    <row r="9" spans="2:19" ht="36" customHeight="1" thickBot="1" x14ac:dyDescent="0.3">
      <c r="B9" s="13" t="s">
        <v>14</v>
      </c>
      <c r="C9" s="18">
        <v>9119930228.9333019</v>
      </c>
      <c r="D9" s="21">
        <f>+C9/$Q$9</f>
        <v>0.18342396956617324</v>
      </c>
      <c r="E9" s="18">
        <v>10665183045.576399</v>
      </c>
      <c r="F9" s="22">
        <f>+E9/$Q$9</f>
        <v>0.21450276057630344</v>
      </c>
      <c r="G9" s="18">
        <v>7816911235.997901</v>
      </c>
      <c r="H9" s="22">
        <f>+G9/$Q$9</f>
        <v>0.15721708967732528</v>
      </c>
      <c r="I9" s="18">
        <v>4494411329.1766996</v>
      </c>
      <c r="J9" s="22">
        <f>+I9/$Q$9</f>
        <v>9.0393538784473121E-2</v>
      </c>
      <c r="K9" s="18">
        <v>6674759995.3642006</v>
      </c>
      <c r="L9" s="22">
        <f>+K9/$Q$9</f>
        <v>0.13424565139402314</v>
      </c>
      <c r="M9" s="18">
        <v>2448908756.4060001</v>
      </c>
      <c r="N9" s="22">
        <f>+M9/$Q$9</f>
        <v>4.9253508955614887E-2</v>
      </c>
      <c r="O9" s="18">
        <v>8500388594.3781986</v>
      </c>
      <c r="P9" s="22">
        <f>+O9/$Q$9</f>
        <v>0.17096348104608683</v>
      </c>
      <c r="Q9" s="20">
        <f t="shared" ref="Q9:Q10" si="0">+C9+E9+G9+I9+K9+M9+O9</f>
        <v>49720493185.832703</v>
      </c>
    </row>
    <row r="10" spans="2:19" ht="34.5" customHeight="1" thickBot="1" x14ac:dyDescent="0.3">
      <c r="B10" s="14" t="s">
        <v>15</v>
      </c>
      <c r="C10" s="19">
        <v>2620042579.2965999</v>
      </c>
      <c r="D10" s="21">
        <f>+C10/$Q$10</f>
        <v>3.2145983390383846E-2</v>
      </c>
      <c r="E10" s="19">
        <v>3501221375.7059002</v>
      </c>
      <c r="F10" s="23">
        <f>+E10/$Q$10</f>
        <v>4.2957395073981962E-2</v>
      </c>
      <c r="G10" s="19">
        <v>1312568133.9380999</v>
      </c>
      <c r="H10" s="23">
        <f>+G10/$Q$10</f>
        <v>1.6104239589743233E-2</v>
      </c>
      <c r="I10" s="19">
        <v>9906662478.632</v>
      </c>
      <c r="J10" s="23">
        <f>+I10/$Q$10</f>
        <v>0.12154741682775995</v>
      </c>
      <c r="K10" s="19">
        <v>16781513358.052</v>
      </c>
      <c r="L10" s="23">
        <f>+K10/$Q$10</f>
        <v>0.20589674913537934</v>
      </c>
      <c r="M10" s="19">
        <v>13829832079.2864</v>
      </c>
      <c r="N10" s="23">
        <f>+M10/$Q$10</f>
        <v>0.1696818043437647</v>
      </c>
      <c r="O10" s="19">
        <v>33552668582.6334</v>
      </c>
      <c r="P10" s="23">
        <f>+O10/$Q$10</f>
        <v>0.41166641163898693</v>
      </c>
      <c r="Q10" s="20">
        <f t="shared" si="0"/>
        <v>81504508587.544403</v>
      </c>
    </row>
    <row r="11" spans="2:19" ht="16.5" thickBot="1" x14ac:dyDescent="0.3">
      <c r="B11" s="8" t="s">
        <v>16</v>
      </c>
      <c r="C11" s="10">
        <f>SUM(C8:C10)</f>
        <v>68870438130.286407</v>
      </c>
      <c r="D11" s="11">
        <f t="shared" ref="D11" si="1">+C11/Q11</f>
        <v>5.5449676318420051E-2</v>
      </c>
      <c r="E11" s="10">
        <f t="shared" ref="E11:G11" si="2">SUM(E8:E10)</f>
        <v>189491411698.26379</v>
      </c>
      <c r="F11" s="11">
        <f t="shared" ref="F11" si="3">+E11/Q11</f>
        <v>0.1525652766127612</v>
      </c>
      <c r="G11" s="10">
        <f t="shared" si="2"/>
        <v>99266997938.310791</v>
      </c>
      <c r="H11" s="11">
        <f t="shared" ref="H11" si="4">+G11/Q11</f>
        <v>7.9922867549756846E-2</v>
      </c>
      <c r="I11" s="9">
        <f>SUM(I8:I10)</f>
        <v>113777990529.67627</v>
      </c>
      <c r="J11" s="11">
        <f t="shared" ref="J11" si="5">+I11/Q11</f>
        <v>9.1606107327149286E-2</v>
      </c>
      <c r="K11" s="9">
        <f>SUM(K8:K10)</f>
        <v>240621584217.6965</v>
      </c>
      <c r="L11" s="11">
        <f>+K11/Q11</f>
        <v>0.19373172760794857</v>
      </c>
      <c r="M11" s="9">
        <f>SUM(M8:M10)</f>
        <v>209072649312.57739</v>
      </c>
      <c r="N11" s="11">
        <f>+M11/Q11</f>
        <v>0.16833072427223067</v>
      </c>
      <c r="O11" s="9">
        <f>SUM(O8:O10)</f>
        <v>320933917427.185</v>
      </c>
      <c r="P11" s="11">
        <f>+O11/Q11</f>
        <v>0.25839362031173346</v>
      </c>
      <c r="Q11" s="15">
        <f>+C11+E11+G11+I11+K11+M11+O11</f>
        <v>1242034989253.9961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E17" s="3"/>
      <c r="F17" s="26"/>
      <c r="G17" s="25"/>
      <c r="I17" s="29"/>
      <c r="K17" s="30"/>
      <c r="P17" s="25"/>
      <c r="Q17" s="25"/>
    </row>
    <row r="18" spans="3:17" x14ac:dyDescent="0.25">
      <c r="E18" s="3"/>
      <c r="F18" s="26"/>
      <c r="I18" s="29"/>
      <c r="K18" s="30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AA72-CEB7-46F8-BEE8-699E7A7B71BC}">
  <dimension ref="B2:S18"/>
  <sheetViews>
    <sheetView showGridLines="0" zoomScale="90" zoomScaleNormal="90" workbookViewId="0">
      <selection activeCell="M21" sqref="M21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17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39849545098.477783</v>
      </c>
      <c r="D8" s="21">
        <f>+C8/$Q$8</f>
        <v>4.0236395261517045E-2</v>
      </c>
      <c r="E8" s="18">
        <v>98998679633.348602</v>
      </c>
      <c r="F8" s="21">
        <f>+E8/$Q$8</f>
        <v>9.9959735907948224E-2</v>
      </c>
      <c r="G8" s="18">
        <v>126351483603.27483</v>
      </c>
      <c r="H8" s="21">
        <f>+G8/$Q$8</f>
        <v>0.1275780745696557</v>
      </c>
      <c r="I8" s="18">
        <v>89514883042.464737</v>
      </c>
      <c r="J8" s="21">
        <f>+I8/$Q$8</f>
        <v>9.0383872814213492E-2</v>
      </c>
      <c r="K8" s="18">
        <v>234544343633.22141</v>
      </c>
      <c r="L8" s="21">
        <f>+K8/$Q$8</f>
        <v>0.23682124585005285</v>
      </c>
      <c r="M8" s="18">
        <v>187515704976.24167</v>
      </c>
      <c r="N8" s="21">
        <f>+M8/$Q$8</f>
        <v>0.18933606405093667</v>
      </c>
      <c r="O8" s="18">
        <v>213610926102.45474</v>
      </c>
      <c r="P8" s="21">
        <f>+O8/$Q$8</f>
        <v>0.215684611545676</v>
      </c>
      <c r="Q8" s="20">
        <f>+C8+E8+G8+I8+K8+M8+O8</f>
        <v>990385566089.48376</v>
      </c>
    </row>
    <row r="9" spans="2:19" ht="36" customHeight="1" thickBot="1" x14ac:dyDescent="0.3">
      <c r="B9" s="13" t="s">
        <v>14</v>
      </c>
      <c r="C9" s="18">
        <v>9467315128.3814964</v>
      </c>
      <c r="D9" s="21">
        <f>+C9/$Q$9</f>
        <v>0.19675168086308376</v>
      </c>
      <c r="E9" s="18">
        <v>12883000240.933298</v>
      </c>
      <c r="F9" s="22">
        <f>+E9/$Q$9</f>
        <v>0.26773714802883852</v>
      </c>
      <c r="G9" s="18">
        <v>7053570710.1520004</v>
      </c>
      <c r="H9" s="22">
        <f>+G9/$Q$9</f>
        <v>0.14658875029401031</v>
      </c>
      <c r="I9" s="18">
        <v>5676601508.0152998</v>
      </c>
      <c r="J9" s="22">
        <f>+I9/$Q$9</f>
        <v>0.11797229448333202</v>
      </c>
      <c r="K9" s="18">
        <v>6654267986.9540997</v>
      </c>
      <c r="L9" s="22">
        <f>+K9/$Q$9</f>
        <v>0.13829035936722339</v>
      </c>
      <c r="M9" s="18">
        <v>2253818971.9562001</v>
      </c>
      <c r="N9" s="22">
        <f>+M9/$Q$9</f>
        <v>4.6839327209476693E-2</v>
      </c>
      <c r="O9" s="18">
        <v>4129515661.7905998</v>
      </c>
      <c r="P9" s="22">
        <f>+O9/$Q$9</f>
        <v>8.5820439754035194E-2</v>
      </c>
      <c r="Q9" s="20">
        <f t="shared" ref="Q9:Q10" si="0">+C9+E9+G9+I9+K9+M9+O9</f>
        <v>48118090208.182999</v>
      </c>
    </row>
    <row r="10" spans="2:19" ht="34.5" customHeight="1" thickBot="1" x14ac:dyDescent="0.3">
      <c r="B10" s="14" t="s">
        <v>15</v>
      </c>
      <c r="C10" s="19">
        <v>4868858321.6343994</v>
      </c>
      <c r="D10" s="21">
        <f>+C10/$Q$10</f>
        <v>6.7587194755927546E-2</v>
      </c>
      <c r="E10" s="19">
        <v>9167136347.6273994</v>
      </c>
      <c r="F10" s="23">
        <f>+E10/$Q$10</f>
        <v>0.12725386296992344</v>
      </c>
      <c r="G10" s="19">
        <v>5976560698.4559002</v>
      </c>
      <c r="H10" s="23">
        <f>+G10/$Q$10</f>
        <v>8.2963796687673036E-2</v>
      </c>
      <c r="I10" s="19">
        <v>13259264018.879999</v>
      </c>
      <c r="J10" s="23">
        <f>+I10/$Q$10</f>
        <v>0.18405884919310597</v>
      </c>
      <c r="K10" s="19">
        <v>15012526195.363501</v>
      </c>
      <c r="L10" s="23">
        <f>+K10/$Q$10</f>
        <v>0.20839680777646724</v>
      </c>
      <c r="M10" s="19">
        <v>6675649109.1562004</v>
      </c>
      <c r="N10" s="23">
        <f>+M10/$Q$10</f>
        <v>9.2668212270205774E-2</v>
      </c>
      <c r="O10" s="19">
        <v>17078182647.310898</v>
      </c>
      <c r="P10" s="23">
        <f>+O10/$Q$10</f>
        <v>0.23707127634669697</v>
      </c>
      <c r="Q10" s="20">
        <f t="shared" si="0"/>
        <v>72038177338.428299</v>
      </c>
    </row>
    <row r="11" spans="2:19" ht="16.5" thickBot="1" x14ac:dyDescent="0.3">
      <c r="B11" s="8" t="s">
        <v>16</v>
      </c>
      <c r="C11" s="10">
        <f>SUM(C8:C10)</f>
        <v>54185718548.493683</v>
      </c>
      <c r="D11" s="11">
        <f t="shared" ref="D11" si="1">+C11/Q11</f>
        <v>4.8792145336012067E-2</v>
      </c>
      <c r="E11" s="10">
        <f t="shared" ref="E11:G11" si="2">SUM(E8:E10)</f>
        <v>121048816221.9093</v>
      </c>
      <c r="F11" s="11">
        <f t="shared" ref="F11" si="3">+E11/Q11</f>
        <v>0.10899978060761183</v>
      </c>
      <c r="G11" s="10">
        <f t="shared" si="2"/>
        <v>139381615011.88272</v>
      </c>
      <c r="H11" s="11">
        <f t="shared" ref="H11" si="4">+G11/Q11</f>
        <v>0.12550775737598699</v>
      </c>
      <c r="I11" s="9">
        <f>SUM(I8:I10)</f>
        <v>108450748569.36005</v>
      </c>
      <c r="J11" s="11">
        <f t="shared" ref="J11" si="5">+I11/Q11</f>
        <v>9.7655707587596785E-2</v>
      </c>
      <c r="K11" s="9">
        <f>SUM(K8:K10)</f>
        <v>256211137815.539</v>
      </c>
      <c r="L11" s="11">
        <f>+K11/Q11</f>
        <v>0.23070822733139371</v>
      </c>
      <c r="M11" s="9">
        <f>SUM(M8:M10)</f>
        <v>196445173057.35406</v>
      </c>
      <c r="N11" s="11">
        <f>+M11/Q11</f>
        <v>0.17689128595377676</v>
      </c>
      <c r="O11" s="9">
        <f>SUM(O8:O10)</f>
        <v>234818624411.55621</v>
      </c>
      <c r="P11" s="11">
        <f>+O11/Q11</f>
        <v>0.21144509580762191</v>
      </c>
      <c r="Q11" s="15">
        <f>+C11+E11+G11+I11+K11+M11+O11</f>
        <v>1110541833636.095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34E98-A673-4B45-8CCB-A6F1EB7ABE2E}">
  <dimension ref="B2:S18"/>
  <sheetViews>
    <sheetView showGridLines="0" zoomScale="90" zoomScaleNormal="90" workbookViewId="0">
      <selection activeCell="F13" sqref="F13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18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43834509256.400803</v>
      </c>
      <c r="D8" s="21">
        <f>+C8/$Q$8</f>
        <v>4.3734400837850025E-2</v>
      </c>
      <c r="E8" s="18">
        <v>125635793049.04874</v>
      </c>
      <c r="F8" s="21">
        <f>+E8/$Q$8</f>
        <v>0.12534886841435178</v>
      </c>
      <c r="G8" s="18">
        <v>91859584412.220154</v>
      </c>
      <c r="H8" s="21">
        <f>+G8/$Q$8</f>
        <v>9.1649797240417927E-2</v>
      </c>
      <c r="I8" s="18">
        <v>96140029938.776611</v>
      </c>
      <c r="J8" s="21">
        <f>+I8/$Q$8</f>
        <v>9.5920467166890663E-2</v>
      </c>
      <c r="K8" s="18">
        <v>234122960509.31091</v>
      </c>
      <c r="L8" s="21">
        <f>+K8/$Q$8</f>
        <v>0.23358827494488679</v>
      </c>
      <c r="M8" s="18">
        <v>189298093601.85196</v>
      </c>
      <c r="N8" s="21">
        <f>+M8/$Q$8</f>
        <v>0.18886577821594647</v>
      </c>
      <c r="O8" s="18">
        <v>221398037807.62988</v>
      </c>
      <c r="P8" s="21">
        <f>+O8/$Q$8</f>
        <v>0.22089241317965641</v>
      </c>
      <c r="Q8" s="20">
        <f>+C8+E8+G8+I8+K8+M8+O8</f>
        <v>1002289008575.239</v>
      </c>
    </row>
    <row r="9" spans="2:19" ht="36" customHeight="1" thickBot="1" x14ac:dyDescent="0.3">
      <c r="B9" s="13" t="s">
        <v>14</v>
      </c>
      <c r="C9" s="18">
        <v>10279454795.302202</v>
      </c>
      <c r="D9" s="21">
        <f>+C9/$Q$9</f>
        <v>0.21193653848181113</v>
      </c>
      <c r="E9" s="18">
        <v>11196208757.629597</v>
      </c>
      <c r="F9" s="22">
        <f>+E9/$Q$9</f>
        <v>0.23083770253031169</v>
      </c>
      <c r="G9" s="18">
        <v>6440274340.9466019</v>
      </c>
      <c r="H9" s="22">
        <f>+G9/$Q$9</f>
        <v>0.13278228056581703</v>
      </c>
      <c r="I9" s="18">
        <v>5706927608.1025</v>
      </c>
      <c r="J9" s="22">
        <f>+I9/$Q$9</f>
        <v>0.11766251291656835</v>
      </c>
      <c r="K9" s="18">
        <v>6663885797.0387001</v>
      </c>
      <c r="L9" s="22">
        <f>+K9/$Q$9</f>
        <v>0.13739258713486729</v>
      </c>
      <c r="M9" s="18">
        <v>2268421867.4493999</v>
      </c>
      <c r="N9" s="22">
        <f>+M9/$Q$9</f>
        <v>4.6769161203314369E-2</v>
      </c>
      <c r="O9" s="18">
        <v>5947340222.3887005</v>
      </c>
      <c r="P9" s="22">
        <f>+O9/$Q$9</f>
        <v>0.12261921716730992</v>
      </c>
      <c r="Q9" s="20">
        <f t="shared" ref="Q9:Q10" si="0">+C9+E9+G9+I9+K9+M9+O9</f>
        <v>48502513388.857712</v>
      </c>
    </row>
    <row r="10" spans="2:19" ht="34.5" customHeight="1" thickBot="1" x14ac:dyDescent="0.3">
      <c r="B10" s="14" t="s">
        <v>15</v>
      </c>
      <c r="C10" s="19">
        <v>4656732441.8389997</v>
      </c>
      <c r="D10" s="21">
        <f>+C10/$Q$10</f>
        <v>6.3599777204448177E-2</v>
      </c>
      <c r="E10" s="19">
        <v>3128972148.6725998</v>
      </c>
      <c r="F10" s="23">
        <f>+E10/$Q$10</f>
        <v>4.2734242093563912E-2</v>
      </c>
      <c r="G10" s="19">
        <v>5934416711.1966</v>
      </c>
      <c r="H10" s="23">
        <f>+G10/$Q$10</f>
        <v>8.1049874645880912E-2</v>
      </c>
      <c r="I10" s="19">
        <v>13303640637.244001</v>
      </c>
      <c r="J10" s="23">
        <f>+I10/$Q$10</f>
        <v>0.18169576867564738</v>
      </c>
      <c r="K10" s="19">
        <v>14848998907.009001</v>
      </c>
      <c r="L10" s="23">
        <f>+K10/$Q$10</f>
        <v>0.20280164986715768</v>
      </c>
      <c r="M10" s="19">
        <v>6721377036.7880993</v>
      </c>
      <c r="N10" s="23">
        <f>+M10/$Q$10</f>
        <v>9.1797861995696062E-2</v>
      </c>
      <c r="O10" s="19">
        <v>24625182160.927002</v>
      </c>
      <c r="P10" s="23">
        <f>+O10/$Q$10</f>
        <v>0.33632082551760589</v>
      </c>
      <c r="Q10" s="20">
        <f t="shared" si="0"/>
        <v>73219320043.6763</v>
      </c>
    </row>
    <row r="11" spans="2:19" ht="16.5" thickBot="1" x14ac:dyDescent="0.3">
      <c r="B11" s="8" t="s">
        <v>16</v>
      </c>
      <c r="C11" s="10">
        <f>SUM(C8:C10)</f>
        <v>58770696493.542</v>
      </c>
      <c r="D11" s="11">
        <f t="shared" ref="D11" si="1">+C11/Q11</f>
        <v>5.2286592172511782E-2</v>
      </c>
      <c r="E11" s="10">
        <f t="shared" ref="E11:G11" si="2">SUM(E8:E10)</f>
        <v>139960973955.35092</v>
      </c>
      <c r="F11" s="11">
        <f t="shared" ref="F11" si="3">+E11/Q11</f>
        <v>0.124519238360143</v>
      </c>
      <c r="G11" s="10">
        <f t="shared" si="2"/>
        <v>104234275464.36334</v>
      </c>
      <c r="H11" s="11">
        <f t="shared" ref="H11" si="4">+G11/Q11</f>
        <v>9.2734226013491183E-2</v>
      </c>
      <c r="I11" s="9">
        <f>SUM(I8:I10)</f>
        <v>115150598184.12311</v>
      </c>
      <c r="J11" s="11">
        <f t="shared" ref="J11" si="5">+I11/Q11</f>
        <v>0.10244616322244229</v>
      </c>
      <c r="K11" s="9">
        <f>SUM(K8:K10)</f>
        <v>255635845213.35861</v>
      </c>
      <c r="L11" s="11">
        <f>+K11/Q11</f>
        <v>0.22743183220254987</v>
      </c>
      <c r="M11" s="9">
        <f>SUM(M8:M10)</f>
        <v>198287892506.08945</v>
      </c>
      <c r="N11" s="11">
        <f>+M11/Q11</f>
        <v>0.1764110141072093</v>
      </c>
      <c r="O11" s="9">
        <f>SUM(O8:O10)</f>
        <v>251970560190.94559</v>
      </c>
      <c r="P11" s="11">
        <f>+O11/Q11</f>
        <v>0.2241709339216526</v>
      </c>
      <c r="Q11" s="15">
        <f>+C11+E11+G11+I11+K11+M11+O11</f>
        <v>1124010842007.7729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CC33-8FC7-440E-92F9-4976C1342A81}">
  <dimension ref="B2:S18"/>
  <sheetViews>
    <sheetView showGridLines="0" zoomScale="90" zoomScaleNormal="90" workbookViewId="0">
      <selection activeCell="G18" sqref="G18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19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41383957963.167618</v>
      </c>
      <c r="D8" s="21">
        <f>+C8/$Q$8</f>
        <v>4.0928600218613616E-2</v>
      </c>
      <c r="E8" s="18">
        <v>124180290298.38948</v>
      </c>
      <c r="F8" s="21">
        <f>+E8/$Q$8</f>
        <v>0.12281390439207614</v>
      </c>
      <c r="G8" s="18">
        <v>89029644446.254669</v>
      </c>
      <c r="H8" s="21">
        <f>+G8/$Q$8</f>
        <v>8.8050029636826024E-2</v>
      </c>
      <c r="I8" s="18">
        <v>105423513821.32611</v>
      </c>
      <c r="J8" s="21">
        <f>+I8/$Q$8</f>
        <v>0.10426351328393521</v>
      </c>
      <c r="K8" s="18">
        <v>237558667903.68326</v>
      </c>
      <c r="L8" s="21">
        <f>+K8/$Q$8</f>
        <v>0.23494475216096594</v>
      </c>
      <c r="M8" s="18">
        <v>190062534012.27948</v>
      </c>
      <c r="N8" s="21">
        <f>+M8/$Q$8</f>
        <v>0.18797122977093364</v>
      </c>
      <c r="O8" s="18">
        <v>223487052880.27533</v>
      </c>
      <c r="P8" s="21">
        <f>+O8/$Q$8</f>
        <v>0.22102797053664938</v>
      </c>
      <c r="Q8" s="20">
        <f>+C8+E8+G8+I8+K8+M8+O8</f>
        <v>1011125661325.376</v>
      </c>
    </row>
    <row r="9" spans="2:19" ht="36" customHeight="1" thickBot="1" x14ac:dyDescent="0.3">
      <c r="B9" s="13" t="s">
        <v>14</v>
      </c>
      <c r="C9" s="18">
        <v>9855832946.7210999</v>
      </c>
      <c r="D9" s="21">
        <f>+C9/$Q$9</f>
        <v>0.20281126535857252</v>
      </c>
      <c r="E9" s="18">
        <v>11532565616.237</v>
      </c>
      <c r="F9" s="22">
        <f>+E9/$Q$9</f>
        <v>0.23731471891859965</v>
      </c>
      <c r="G9" s="18">
        <v>3815121723.7659006</v>
      </c>
      <c r="H9" s="22">
        <f>+G9/$Q$9</f>
        <v>7.8506775477698867E-2</v>
      </c>
      <c r="I9" s="18">
        <v>8390896552.4455996</v>
      </c>
      <c r="J9" s="22">
        <f>+I9/$Q$9</f>
        <v>0.17266611117435088</v>
      </c>
      <c r="K9" s="18">
        <v>6702877397.75</v>
      </c>
      <c r="L9" s="22">
        <f>+K9/$Q$9</f>
        <v>0.13793040668706882</v>
      </c>
      <c r="M9" s="18">
        <v>2279693230.8372002</v>
      </c>
      <c r="N9" s="22">
        <f>+M9/$Q$9</f>
        <v>4.6911049657074551E-2</v>
      </c>
      <c r="O9" s="18">
        <v>6019094851.9105997</v>
      </c>
      <c r="P9" s="22">
        <f>+O9/$Q$9</f>
        <v>0.12385967272663462</v>
      </c>
      <c r="Q9" s="20">
        <f t="shared" ref="Q9:Q10" si="0">+C9+E9+G9+I9+K9+M9+O9</f>
        <v>48596082319.667404</v>
      </c>
    </row>
    <row r="10" spans="2:19" ht="34.5" customHeight="1" thickBot="1" x14ac:dyDescent="0.3">
      <c r="B10" s="14" t="s">
        <v>15</v>
      </c>
      <c r="C10" s="19">
        <v>4222760118.8036995</v>
      </c>
      <c r="D10" s="21">
        <f>+C10/$Q$10</f>
        <v>5.710498951581533E-2</v>
      </c>
      <c r="E10" s="19">
        <v>3969397489.5095005</v>
      </c>
      <c r="F10" s="23">
        <f>+E10/$Q$10</f>
        <v>5.3678730414542138E-2</v>
      </c>
      <c r="G10" s="19">
        <v>3428394706.2659998</v>
      </c>
      <c r="H10" s="23">
        <f>+G10/$Q$10</f>
        <v>4.6362672339735081E-2</v>
      </c>
      <c r="I10" s="19">
        <v>15839801478.004</v>
      </c>
      <c r="J10" s="23">
        <f>+I10/$Q$10</f>
        <v>0.21420390263377473</v>
      </c>
      <c r="K10" s="19">
        <v>14939628808.4809</v>
      </c>
      <c r="L10" s="23">
        <f>+K10/$Q$10</f>
        <v>0.20203073877664735</v>
      </c>
      <c r="M10" s="19">
        <v>6720274673.0527</v>
      </c>
      <c r="N10" s="23">
        <f>+M10/$Q$10</f>
        <v>9.0879236317310069E-2</v>
      </c>
      <c r="O10" s="19">
        <v>24827048462.349503</v>
      </c>
      <c r="P10" s="23">
        <f>+O10/$Q$10</f>
        <v>0.33573973000217522</v>
      </c>
      <c r="Q10" s="20">
        <f t="shared" si="0"/>
        <v>73947305736.466309</v>
      </c>
    </row>
    <row r="11" spans="2:19" ht="16.5" thickBot="1" x14ac:dyDescent="0.3">
      <c r="B11" s="8" t="s">
        <v>16</v>
      </c>
      <c r="C11" s="10">
        <f>SUM(C8:C10)</f>
        <v>55462551028.692413</v>
      </c>
      <c r="D11" s="11">
        <f t="shared" ref="D11" si="1">+C11/Q11</f>
        <v>4.8923053036466733E-2</v>
      </c>
      <c r="E11" s="10">
        <f t="shared" ref="E11:G11" si="2">SUM(E8:E10)</f>
        <v>139682253404.13599</v>
      </c>
      <c r="F11" s="11">
        <f t="shared" ref="F11" si="3">+E11/Q11</f>
        <v>0.12321254909476603</v>
      </c>
      <c r="G11" s="10">
        <f t="shared" si="2"/>
        <v>96273160876.286575</v>
      </c>
      <c r="H11" s="11">
        <f t="shared" ref="H11" si="4">+G11/Q11</f>
        <v>8.4921751130817125E-2</v>
      </c>
      <c r="I11" s="9">
        <f>SUM(I8:I10)</f>
        <v>129654211851.77571</v>
      </c>
      <c r="J11" s="11">
        <f t="shared" ref="J11" si="5">+I11/Q11</f>
        <v>0.11436689739612328</v>
      </c>
      <c r="K11" s="9">
        <f>SUM(K8:K10)</f>
        <v>259201174109.91415</v>
      </c>
      <c r="L11" s="11">
        <f>+K11/Q11</f>
        <v>0.22863919082145298</v>
      </c>
      <c r="M11" s="9">
        <f>SUM(M8:M10)</f>
        <v>199062501916.16937</v>
      </c>
      <c r="N11" s="11">
        <f>+M11/Q11</f>
        <v>0.17559137036048655</v>
      </c>
      <c r="O11" s="9">
        <f>SUM(O8:O10)</f>
        <v>254333196194.53546</v>
      </c>
      <c r="P11" s="11">
        <f>+O11/Q11</f>
        <v>0.22434518815988744</v>
      </c>
      <c r="Q11" s="15">
        <f>+C11+E11+G11+I11+K11+M11+O11</f>
        <v>1133669049381.5095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1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A71FE-B056-434F-A691-853A50321D40}">
  <dimension ref="B2:S18"/>
  <sheetViews>
    <sheetView showGridLines="0" zoomScale="90" zoomScaleNormal="90" workbookViewId="0">
      <selection activeCell="F14" sqref="F14:F15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20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39500708085.697533</v>
      </c>
      <c r="D8" s="21">
        <f>+C8/$Q$8</f>
        <v>3.8657135996458501E-2</v>
      </c>
      <c r="E8" s="18">
        <v>126444289181.76642</v>
      </c>
      <c r="F8" s="21">
        <f>+E8/$Q$8</f>
        <v>0.12374396105179986</v>
      </c>
      <c r="G8" s="18">
        <v>90542170708.819839</v>
      </c>
      <c r="H8" s="21">
        <f>+G8/$Q$8</f>
        <v>8.8608563646805388E-2</v>
      </c>
      <c r="I8" s="18">
        <v>101353548161.91692</v>
      </c>
      <c r="J8" s="21">
        <f>+I8/$Q$8</f>
        <v>9.9189054700451737E-2</v>
      </c>
      <c r="K8" s="18">
        <v>239436658524.8511</v>
      </c>
      <c r="L8" s="21">
        <f>+K8/$Q$8</f>
        <v>0.23432327975113351</v>
      </c>
      <c r="M8" s="18">
        <v>195483207855.16486</v>
      </c>
      <c r="N8" s="21">
        <f>+M8/$Q$8</f>
        <v>0.19130849337400249</v>
      </c>
      <c r="O8" s="18">
        <v>229061315754.75183</v>
      </c>
      <c r="P8" s="21">
        <f>+O8/$Q$8</f>
        <v>0.22416951147934841</v>
      </c>
      <c r="Q8" s="20">
        <f>+C8+E8+G8+I8+K8+M8+O8</f>
        <v>1021821898272.9686</v>
      </c>
    </row>
    <row r="9" spans="2:19" ht="36" customHeight="1" thickBot="1" x14ac:dyDescent="0.3">
      <c r="B9" s="13" t="s">
        <v>14</v>
      </c>
      <c r="C9" s="18">
        <v>9895321168.4540005</v>
      </c>
      <c r="D9" s="21">
        <f>+C9/$Q$9</f>
        <v>0.20284306225798543</v>
      </c>
      <c r="E9" s="18">
        <v>11442768090.482203</v>
      </c>
      <c r="F9" s="22">
        <f>+E9/$Q$9</f>
        <v>0.23456400056836219</v>
      </c>
      <c r="G9" s="18">
        <v>3646849129.2688999</v>
      </c>
      <c r="H9" s="22">
        <f>+G9/$Q$9</f>
        <v>7.4756345183826373E-2</v>
      </c>
      <c r="I9" s="18">
        <v>8040773915.4354992</v>
      </c>
      <c r="J9" s="22">
        <f>+I9/$Q$9</f>
        <v>0.16482690921955093</v>
      </c>
      <c r="K9" s="18">
        <v>6738736140.407999</v>
      </c>
      <c r="L9" s="22">
        <f>+K9/$Q$9</f>
        <v>0.13813658507887272</v>
      </c>
      <c r="M9" s="18">
        <v>2346219653.0215998</v>
      </c>
      <c r="N9" s="22">
        <f>+M9/$Q$9</f>
        <v>4.8094889599538282E-2</v>
      </c>
      <c r="O9" s="18">
        <v>6672470247.9261007</v>
      </c>
      <c r="P9" s="22">
        <f>+O9/$Q$9</f>
        <v>0.13677820809186414</v>
      </c>
      <c r="Q9" s="20">
        <f t="shared" ref="Q9:Q10" si="0">+C9+E9+G9+I9+K9+M9+O9</f>
        <v>48783138344.9963</v>
      </c>
    </row>
    <row r="10" spans="2:19" ht="34.5" customHeight="1" thickBot="1" x14ac:dyDescent="0.3">
      <c r="B10" s="14" t="s">
        <v>15</v>
      </c>
      <c r="C10" s="19">
        <v>4280495227.7998004</v>
      </c>
      <c r="D10" s="21">
        <f>+C10/$Q$10</f>
        <v>5.7155475062545494E-2</v>
      </c>
      <c r="E10" s="19">
        <v>3460082375.3376002</v>
      </c>
      <c r="F10" s="23">
        <f>+E10/$Q$10</f>
        <v>4.6200881298403537E-2</v>
      </c>
      <c r="G10" s="19">
        <v>1687412759.1489999</v>
      </c>
      <c r="H10" s="23">
        <f>+G10/$Q$10</f>
        <v>2.2531242938760378E-2</v>
      </c>
      <c r="I10" s="19">
        <v>13135866927.996</v>
      </c>
      <c r="J10" s="23">
        <f>+I10/$Q$10</f>
        <v>0.17539716193397095</v>
      </c>
      <c r="K10" s="19">
        <v>15026383828.227699</v>
      </c>
      <c r="L10" s="23">
        <f>+K10/$Q$10</f>
        <v>0.20064036062854204</v>
      </c>
      <c r="M10" s="19">
        <v>6742211489.6398993</v>
      </c>
      <c r="N10" s="23">
        <f>+M10/$Q$10</f>
        <v>9.002563492182547E-2</v>
      </c>
      <c r="O10" s="19">
        <v>30559676678.0756</v>
      </c>
      <c r="P10" s="23">
        <f>+O10/$Q$10</f>
        <v>0.4080492432159521</v>
      </c>
      <c r="Q10" s="20">
        <f t="shared" si="0"/>
        <v>74892129286.225601</v>
      </c>
    </row>
    <row r="11" spans="2:19" ht="16.5" thickBot="1" x14ac:dyDescent="0.3">
      <c r="B11" s="8" t="s">
        <v>16</v>
      </c>
      <c r="C11" s="10">
        <f>SUM(C8:C10)</f>
        <v>53676524481.951332</v>
      </c>
      <c r="D11" s="11">
        <f t="shared" ref="D11" si="1">+C11/Q11</f>
        <v>4.6858714346606122E-2</v>
      </c>
      <c r="E11" s="10">
        <f t="shared" ref="E11:G11" si="2">SUM(E8:E10)</f>
        <v>141347139647.58621</v>
      </c>
      <c r="F11" s="11">
        <f t="shared" ref="F11" si="3">+E11/Q11</f>
        <v>0.12339370524414596</v>
      </c>
      <c r="G11" s="10">
        <f t="shared" si="2"/>
        <v>95876432597.237747</v>
      </c>
      <c r="H11" s="11">
        <f t="shared" ref="H11" si="4">+G11/Q11</f>
        <v>8.3698533222959448E-2</v>
      </c>
      <c r="I11" s="9">
        <f>SUM(I8:I10)</f>
        <v>122530189005.34842</v>
      </c>
      <c r="J11" s="11">
        <f t="shared" ref="J11" si="5">+I11/Q11</f>
        <v>0.10696681986867254</v>
      </c>
      <c r="K11" s="9">
        <f>SUM(K8:K10)</f>
        <v>261201778493.48679</v>
      </c>
      <c r="L11" s="11">
        <f>+K11/Q11</f>
        <v>0.22802481426246829</v>
      </c>
      <c r="M11" s="9">
        <f>SUM(M8:M10)</f>
        <v>204571638997.82635</v>
      </c>
      <c r="N11" s="11">
        <f>+M11/Q11</f>
        <v>0.17858764306618705</v>
      </c>
      <c r="O11" s="9">
        <f>SUM(O8:O10)</f>
        <v>266293462680.75351</v>
      </c>
      <c r="P11" s="11">
        <f>+O11/Q11</f>
        <v>0.23246976998896077</v>
      </c>
      <c r="Q11" s="15">
        <f>+C11+E11+G11+I11+K11+M11+O11</f>
        <v>1145497165904.1902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DB98-A855-4B3B-9E08-B5742DBF5822}">
  <dimension ref="B2:S18"/>
  <sheetViews>
    <sheetView showGridLines="0" zoomScale="90" zoomScaleNormal="90" workbookViewId="0">
      <selection activeCell="H26" sqref="H26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21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45460490533.050552</v>
      </c>
      <c r="D8" s="21">
        <f>+C8/$Q$8</f>
        <v>4.4041597948262727E-2</v>
      </c>
      <c r="E8" s="18">
        <v>128151779656.87589</v>
      </c>
      <c r="F8" s="21">
        <f>+E8/$Q$8</f>
        <v>0.12415196338233947</v>
      </c>
      <c r="G8" s="18">
        <v>95404995190.192139</v>
      </c>
      <c r="H8" s="21">
        <f>+G8/$Q$8</f>
        <v>9.2427256968721228E-2</v>
      </c>
      <c r="I8" s="18">
        <v>149411092220.19473</v>
      </c>
      <c r="J8" s="21">
        <f>+I8/$Q$8</f>
        <v>0.14474773974972024</v>
      </c>
      <c r="K8" s="18">
        <v>223372636998.65405</v>
      </c>
      <c r="L8" s="21">
        <f>+K8/$Q$8</f>
        <v>0.21640082973116603</v>
      </c>
      <c r="M8" s="18">
        <v>153419147643.47708</v>
      </c>
      <c r="N8" s="21">
        <f>+M8/$Q$8</f>
        <v>0.14863069753210978</v>
      </c>
      <c r="O8" s="18">
        <v>236996958200.97375</v>
      </c>
      <c r="P8" s="21">
        <f>+O8/$Q$8</f>
        <v>0.22959991468768051</v>
      </c>
      <c r="Q8" s="20">
        <f>+C8+E8+G8+I8+K8+M8+O8</f>
        <v>1032217100443.4182</v>
      </c>
    </row>
    <row r="9" spans="2:19" ht="36" customHeight="1" thickBot="1" x14ac:dyDescent="0.3">
      <c r="B9" s="13" t="s">
        <v>14</v>
      </c>
      <c r="C9" s="18">
        <v>10128012224.103695</v>
      </c>
      <c r="D9" s="21">
        <f>+C9/$Q$9</f>
        <v>0.2069083095470905</v>
      </c>
      <c r="E9" s="18">
        <v>11296716704.975101</v>
      </c>
      <c r="F9" s="22">
        <f>+E9/$Q$9</f>
        <v>0.23078413662416658</v>
      </c>
      <c r="G9" s="18">
        <v>3664600717.6273003</v>
      </c>
      <c r="H9" s="22">
        <f>+G9/$Q$9</f>
        <v>7.4865267030858218E-2</v>
      </c>
      <c r="I9" s="18">
        <v>8553735247.3162003</v>
      </c>
      <c r="J9" s="22">
        <f>+I9/$Q$9</f>
        <v>0.17474691589762428</v>
      </c>
      <c r="K9" s="18">
        <v>6999460312.813201</v>
      </c>
      <c r="L9" s="22">
        <f>+K9/$Q$9</f>
        <v>0.14299415018669126</v>
      </c>
      <c r="M9" s="18">
        <v>1598220408.0644999</v>
      </c>
      <c r="N9" s="22">
        <f>+M9/$Q$9</f>
        <v>3.265054144872457E-2</v>
      </c>
      <c r="O9" s="18">
        <v>6708531706.4085999</v>
      </c>
      <c r="P9" s="22">
        <f>+O9/$Q$9</f>
        <v>0.13705067926484468</v>
      </c>
      <c r="Q9" s="20">
        <f t="shared" ref="Q9:Q10" si="0">+C9+E9+G9+I9+K9+M9+O9</f>
        <v>48949277321.308594</v>
      </c>
    </row>
    <row r="10" spans="2:19" ht="34.5" customHeight="1" thickBot="1" x14ac:dyDescent="0.3">
      <c r="B10" s="14" t="s">
        <v>15</v>
      </c>
      <c r="C10" s="19">
        <v>4747527252.2152014</v>
      </c>
      <c r="D10" s="21">
        <f>+C10/$Q$10</f>
        <v>6.280278641211294E-2</v>
      </c>
      <c r="E10" s="19">
        <v>3476140494.4201002</v>
      </c>
      <c r="F10" s="23">
        <f>+E10/$Q$10</f>
        <v>4.5984213973221097E-2</v>
      </c>
      <c r="G10" s="19">
        <v>1697511203.8768001</v>
      </c>
      <c r="H10" s="23">
        <f>+G10/$Q$10</f>
        <v>2.2455570638272748E-2</v>
      </c>
      <c r="I10" s="19">
        <v>14248987419.284</v>
      </c>
      <c r="J10" s="23">
        <f>+I10/$Q$10</f>
        <v>0.18849309670937167</v>
      </c>
      <c r="K10" s="19">
        <v>13994069619.021198</v>
      </c>
      <c r="L10" s="23">
        <f>+K10/$Q$10</f>
        <v>0.18512091002943626</v>
      </c>
      <c r="M10" s="19">
        <v>6769254579.4533997</v>
      </c>
      <c r="N10" s="23">
        <f>+M10/$Q$10</f>
        <v>8.9547258380510419E-2</v>
      </c>
      <c r="O10" s="19">
        <v>30660723055.657501</v>
      </c>
      <c r="P10" s="23">
        <f>+O10/$Q$10</f>
        <v>0.40559616385707481</v>
      </c>
      <c r="Q10" s="20">
        <f t="shared" si="0"/>
        <v>75594213623.928207</v>
      </c>
    </row>
    <row r="11" spans="2:19" ht="16.5" thickBot="1" x14ac:dyDescent="0.3">
      <c r="B11" s="8" t="s">
        <v>16</v>
      </c>
      <c r="C11" s="10">
        <f>SUM(C8:C10)</f>
        <v>60336030009.369453</v>
      </c>
      <c r="D11" s="11">
        <f t="shared" ref="D11" si="1">+C11/Q11</f>
        <v>5.2159479202985234E-2</v>
      </c>
      <c r="E11" s="10">
        <f t="shared" ref="E11:G11" si="2">SUM(E8:E10)</f>
        <v>142924636856.27109</v>
      </c>
      <c r="F11" s="11">
        <f t="shared" ref="F11" si="3">+E11/Q11</f>
        <v>0.12355593535970526</v>
      </c>
      <c r="G11" s="10">
        <f t="shared" si="2"/>
        <v>100767107111.69624</v>
      </c>
      <c r="H11" s="11">
        <f t="shared" ref="H11" si="4">+G11/Q11</f>
        <v>8.7111462701827069E-2</v>
      </c>
      <c r="I11" s="9">
        <f>SUM(I8:I10)</f>
        <v>172213814886.79492</v>
      </c>
      <c r="J11" s="11">
        <f t="shared" ref="J11" si="5">+I11/Q11</f>
        <v>0.14887593523570647</v>
      </c>
      <c r="K11" s="9">
        <f>SUM(K8:K10)</f>
        <v>244366166930.48846</v>
      </c>
      <c r="L11" s="11">
        <f>+K11/Q11</f>
        <v>0.21125042532537738</v>
      </c>
      <c r="M11" s="9">
        <f>SUM(M8:M10)</f>
        <v>161786622630.995</v>
      </c>
      <c r="N11" s="11">
        <f>+M11/Q11</f>
        <v>0.1398618035878757</v>
      </c>
      <c r="O11" s="9">
        <f>SUM(O8:O10)</f>
        <v>274366212963.03986</v>
      </c>
      <c r="P11" s="11">
        <f>+O11/Q11</f>
        <v>0.23718495858652289</v>
      </c>
      <c r="Q11" s="15">
        <f>+C11+E11+G11+I11+K11+M11+O11</f>
        <v>1156760591388.655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1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E17" s="3"/>
      <c r="F17" s="26"/>
      <c r="G17" s="25"/>
      <c r="I17" s="29"/>
      <c r="K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0FC3-A477-4134-92CE-017F0AACCF42}">
  <dimension ref="B2:S18"/>
  <sheetViews>
    <sheetView showGridLines="0" zoomScale="90" zoomScaleNormal="90" workbookViewId="0">
      <selection activeCell="K22" sqref="K22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22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47138352138.402679</v>
      </c>
      <c r="D8" s="21">
        <f>+C8/$Q$8</f>
        <v>4.5195109268147765E-2</v>
      </c>
      <c r="E8" s="18">
        <v>130056679988.32968</v>
      </c>
      <c r="F8" s="21">
        <f>+E8/$Q$8</f>
        <v>0.1246951918443593</v>
      </c>
      <c r="G8" s="18">
        <v>91150458193.806885</v>
      </c>
      <c r="H8" s="21">
        <f>+G8/$Q$8</f>
        <v>8.7392849580643639E-2</v>
      </c>
      <c r="I8" s="18">
        <v>140828243533.86261</v>
      </c>
      <c r="J8" s="21">
        <f>+I8/$Q$8</f>
        <v>0.13502270583975318</v>
      </c>
      <c r="K8" s="18">
        <v>224459747713.17297</v>
      </c>
      <c r="L8" s="21">
        <f>+K8/$Q$8</f>
        <v>0.21520656459123916</v>
      </c>
      <c r="M8" s="18">
        <v>159505883941.3493</v>
      </c>
      <c r="N8" s="21">
        <f>+M8/$Q$8</f>
        <v>0.15293037466553358</v>
      </c>
      <c r="O8" s="18">
        <v>249857385726.37949</v>
      </c>
      <c r="P8" s="21">
        <f>+O8/$Q$8</f>
        <v>0.23955720421032339</v>
      </c>
      <c r="Q8" s="20">
        <f>+C8+E8+G8+I8+K8+M8+O8</f>
        <v>1042996751235.3036</v>
      </c>
    </row>
    <row r="9" spans="2:19" ht="36" customHeight="1" thickBot="1" x14ac:dyDescent="0.3">
      <c r="B9" s="13" t="s">
        <v>14</v>
      </c>
      <c r="C9" s="18">
        <v>8542274682.1774035</v>
      </c>
      <c r="D9" s="21">
        <f>+C9/$Q$9</f>
        <v>0.1740960567029845</v>
      </c>
      <c r="E9" s="18">
        <v>12432546771.122898</v>
      </c>
      <c r="F9" s="22">
        <f>+E9/$Q$9</f>
        <v>0.25338185063796198</v>
      </c>
      <c r="G9" s="18">
        <v>6894207332.0015993</v>
      </c>
      <c r="H9" s="22">
        <f>+G9/$Q$9</f>
        <v>0.14050757617271331</v>
      </c>
      <c r="I9" s="18">
        <v>4844765731.3250008</v>
      </c>
      <c r="J9" s="22">
        <f>+I9/$Q$9</f>
        <v>9.8738877038596837E-2</v>
      </c>
      <c r="K9" s="18">
        <v>6993315341.0075998</v>
      </c>
      <c r="L9" s="22">
        <f>+K9/$Q$9</f>
        <v>0.14252744959022678</v>
      </c>
      <c r="M9" s="18">
        <v>1553003138.7214999</v>
      </c>
      <c r="N9" s="22">
        <f>+M9/$Q$9</f>
        <v>3.1651021836475772E-2</v>
      </c>
      <c r="O9" s="18">
        <v>7806332527.7427988</v>
      </c>
      <c r="P9" s="22">
        <f>+O9/$Q$9</f>
        <v>0.15909716802104096</v>
      </c>
      <c r="Q9" s="20">
        <f t="shared" ref="Q9:Q10" si="0">+C9+E9+G9+I9+K9+M9+O9</f>
        <v>49066445524.098793</v>
      </c>
    </row>
    <row r="10" spans="2:19" ht="34.5" customHeight="1" thickBot="1" x14ac:dyDescent="0.3">
      <c r="B10" s="14" t="s">
        <v>15</v>
      </c>
      <c r="C10" s="19">
        <v>5757091953.9901991</v>
      </c>
      <c r="D10" s="21">
        <f>+C10/$Q$10</f>
        <v>7.5350634972474864E-2</v>
      </c>
      <c r="E10" s="19">
        <v>3584468671.4566002</v>
      </c>
      <c r="F10" s="23">
        <f>+E10/$Q$10</f>
        <v>4.691465632158253E-2</v>
      </c>
      <c r="G10" s="19">
        <v>1398198516.2405</v>
      </c>
      <c r="H10" s="23">
        <f>+G10/$Q$10</f>
        <v>1.8300063097528432E-2</v>
      </c>
      <c r="I10" s="19">
        <v>14025699404.09</v>
      </c>
      <c r="J10" s="23">
        <f>+I10/$Q$10</f>
        <v>0.18357277675558958</v>
      </c>
      <c r="K10" s="19">
        <v>13960038063.9688</v>
      </c>
      <c r="L10" s="23">
        <f>+K10/$Q$10</f>
        <v>0.1827133804300112</v>
      </c>
      <c r="M10" s="19">
        <v>6779603959.617301</v>
      </c>
      <c r="N10" s="23">
        <f>+M10/$Q$10</f>
        <v>8.8733594547678499E-2</v>
      </c>
      <c r="O10" s="19">
        <v>30898926498.135498</v>
      </c>
      <c r="P10" s="23">
        <f>+O10/$Q$10</f>
        <v>0.40441489387513485</v>
      </c>
      <c r="Q10" s="20">
        <f t="shared" si="0"/>
        <v>76404027067.498901</v>
      </c>
    </row>
    <row r="11" spans="2:19" ht="16.5" thickBot="1" x14ac:dyDescent="0.3">
      <c r="B11" s="8" t="s">
        <v>16</v>
      </c>
      <c r="C11" s="10">
        <f>SUM(C8:C10)</f>
        <v>61437718774.570282</v>
      </c>
      <c r="D11" s="11">
        <f t="shared" ref="D11" si="1">+C11/Q11</f>
        <v>5.2579753647990869E-2</v>
      </c>
      <c r="E11" s="10">
        <f t="shared" ref="E11:G11" si="2">SUM(E8:E10)</f>
        <v>146073695430.90918</v>
      </c>
      <c r="F11" s="11">
        <f t="shared" ref="F11" si="3">+E11/Q11</f>
        <v>0.12501308761789348</v>
      </c>
      <c r="G11" s="10">
        <f t="shared" si="2"/>
        <v>99442864042.048981</v>
      </c>
      <c r="H11" s="11">
        <f t="shared" ref="H11" si="4">+G11/Q11</f>
        <v>8.5105394498237646E-2</v>
      </c>
      <c r="I11" s="9">
        <f>SUM(I8:I10)</f>
        <v>159698708669.27762</v>
      </c>
      <c r="J11" s="11">
        <f t="shared" ref="J11" si="5">+I11/Q11</f>
        <v>0.13667367420563237</v>
      </c>
      <c r="K11" s="9">
        <f>SUM(K8:K10)</f>
        <v>245413101118.14938</v>
      </c>
      <c r="L11" s="11">
        <f>+K11/Q11</f>
        <v>0.21002994017614421</v>
      </c>
      <c r="M11" s="9">
        <f>SUM(M8:M10)</f>
        <v>167838491039.68811</v>
      </c>
      <c r="N11" s="11">
        <f>+M11/Q11</f>
        <v>0.14363987933695946</v>
      </c>
      <c r="O11" s="9">
        <f>SUM(O8:O10)</f>
        <v>288562644752.25781</v>
      </c>
      <c r="P11" s="11">
        <f>+O11/Q11</f>
        <v>0.246958270517142</v>
      </c>
      <c r="Q11" s="15">
        <f>+C11+E11+G11+I11+K11+M11+O11</f>
        <v>1168467223826.9014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E17" s="3"/>
      <c r="F17" s="26"/>
      <c r="G17" s="25"/>
      <c r="I17" s="29"/>
      <c r="K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3BE9-A9BC-47CB-95BE-12E8A1295331}">
  <dimension ref="B2:S18"/>
  <sheetViews>
    <sheetView showGridLines="0" zoomScale="90" zoomScaleNormal="90" workbookViewId="0">
      <selection activeCell="N19" sqref="N19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23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56546427841.392914</v>
      </c>
      <c r="D8" s="21">
        <f>+C8/$Q$8</f>
        <v>5.3646033286017719E-2</v>
      </c>
      <c r="E8" s="18">
        <v>129435995303.50107</v>
      </c>
      <c r="F8" s="21">
        <f>+E8/$Q$8</f>
        <v>0.12279692948840049</v>
      </c>
      <c r="G8" s="18">
        <v>85675776676.10553</v>
      </c>
      <c r="H8" s="21">
        <f>+G8/$Q$8</f>
        <v>8.1281271741224112E-2</v>
      </c>
      <c r="I8" s="18">
        <v>136212761794.54041</v>
      </c>
      <c r="J8" s="21">
        <f>+I8/$Q$8</f>
        <v>0.12922610025352074</v>
      </c>
      <c r="K8" s="18">
        <v>224463408718.80252</v>
      </c>
      <c r="L8" s="21">
        <f>+K8/$Q$8</f>
        <v>0.21295017130697072</v>
      </c>
      <c r="M8" s="18">
        <v>170989209909.9682</v>
      </c>
      <c r="N8" s="21">
        <f>+M8/$Q$8</f>
        <v>0.16221878545730731</v>
      </c>
      <c r="O8" s="18">
        <v>250741825484.97287</v>
      </c>
      <c r="P8" s="21">
        <f>+O8/$Q$8</f>
        <v>0.23788070846655895</v>
      </c>
      <c r="Q8" s="20">
        <f>+C8+E8+G8+I8+K8+M8+O8</f>
        <v>1054065405729.2834</v>
      </c>
    </row>
    <row r="9" spans="2:19" ht="36" customHeight="1" thickBot="1" x14ac:dyDescent="0.3">
      <c r="B9" s="13" t="s">
        <v>14</v>
      </c>
      <c r="C9" s="18">
        <v>8955252294.184</v>
      </c>
      <c r="D9" s="21">
        <f>+C9/$Q$9</f>
        <v>0.18171459486091571</v>
      </c>
      <c r="E9" s="18">
        <v>12118821394.390301</v>
      </c>
      <c r="F9" s="22">
        <f>+E9/$Q$9</f>
        <v>0.24590783682371864</v>
      </c>
      <c r="G9" s="18">
        <v>7250119236.0855007</v>
      </c>
      <c r="H9" s="22">
        <f>+G9/$Q$9</f>
        <v>0.14711506012334569</v>
      </c>
      <c r="I9" s="18">
        <v>4735696922.6350002</v>
      </c>
      <c r="J9" s="22">
        <f>+I9/$Q$9</f>
        <v>9.6093914432716379E-2</v>
      </c>
      <c r="K9" s="18">
        <v>6611937100.9207001</v>
      </c>
      <c r="L9" s="22">
        <f>+K9/$Q$9</f>
        <v>0.13416545196833471</v>
      </c>
      <c r="M9" s="18">
        <v>1558589618.0750999</v>
      </c>
      <c r="N9" s="22">
        <f>+M9/$Q$9</f>
        <v>3.1625963367540491E-2</v>
      </c>
      <c r="O9" s="18">
        <v>8051548380.1042995</v>
      </c>
      <c r="P9" s="22">
        <f>+O9/$Q$9</f>
        <v>0.1633771784234283</v>
      </c>
      <c r="Q9" s="20">
        <f t="shared" ref="Q9:Q10" si="0">+C9+E9+G9+I9+K9+M9+O9</f>
        <v>49281964946.394905</v>
      </c>
    </row>
    <row r="10" spans="2:19" ht="34.5" customHeight="1" thickBot="1" x14ac:dyDescent="0.3">
      <c r="B10" s="14" t="s">
        <v>15</v>
      </c>
      <c r="C10" s="19">
        <v>3855024715.8425007</v>
      </c>
      <c r="D10" s="21">
        <f>+C10/$Q$10</f>
        <v>4.9900451791890718E-2</v>
      </c>
      <c r="E10" s="19">
        <v>3533796634.9636998</v>
      </c>
      <c r="F10" s="23">
        <f>+E10/$Q$10</f>
        <v>4.5742391196787371E-2</v>
      </c>
      <c r="G10" s="19">
        <v>1430815870.3840003</v>
      </c>
      <c r="H10" s="23">
        <f>+G10/$Q$10</f>
        <v>1.8520856187964837E-2</v>
      </c>
      <c r="I10" s="19">
        <v>13996824735.755999</v>
      </c>
      <c r="J10" s="23">
        <f>+I10/$Q$10</f>
        <v>0.18117857327757564</v>
      </c>
      <c r="K10" s="19">
        <v>13964230195.394398</v>
      </c>
      <c r="L10" s="23">
        <f>+K10/$Q$10</f>
        <v>0.1807566609916936</v>
      </c>
      <c r="M10" s="19">
        <v>9300631438.7980003</v>
      </c>
      <c r="N10" s="23">
        <f>+M10/$Q$10</f>
        <v>0.12038981458111205</v>
      </c>
      <c r="O10" s="19">
        <v>31172981278.080597</v>
      </c>
      <c r="P10" s="23">
        <f>+O10/$Q$10</f>
        <v>0.40351125197297583</v>
      </c>
      <c r="Q10" s="20">
        <f t="shared" si="0"/>
        <v>77254304869.219193</v>
      </c>
    </row>
    <row r="11" spans="2:19" ht="16.5" thickBot="1" x14ac:dyDescent="0.3">
      <c r="B11" s="8" t="s">
        <v>16</v>
      </c>
      <c r="C11" s="10">
        <f>SUM(C8:C10)</f>
        <v>69356704851.419418</v>
      </c>
      <c r="D11" s="11">
        <f t="shared" ref="D11" si="1">+C11/Q11</f>
        <v>5.8746913788182094E-2</v>
      </c>
      <c r="E11" s="10">
        <f t="shared" ref="E11:G11" si="2">SUM(E8:E10)</f>
        <v>145088613332.85507</v>
      </c>
      <c r="F11" s="11">
        <f t="shared" ref="F11" si="3">+E11/Q11</f>
        <v>0.12289378910621193</v>
      </c>
      <c r="G11" s="10">
        <f t="shared" si="2"/>
        <v>94356711782.575027</v>
      </c>
      <c r="H11" s="11">
        <f t="shared" ref="H11" si="4">+G11/Q11</f>
        <v>7.9922562992319507E-2</v>
      </c>
      <c r="I11" s="9">
        <f>SUM(I8:I10)</f>
        <v>154945283452.93143</v>
      </c>
      <c r="J11" s="11">
        <f t="shared" ref="J11" si="5">+I11/Q11</f>
        <v>0.1312426423428695</v>
      </c>
      <c r="K11" s="9">
        <f>SUM(K8:K10)</f>
        <v>245039576015.11761</v>
      </c>
      <c r="L11" s="11">
        <f>+K11/Q11</f>
        <v>0.20755482656927579</v>
      </c>
      <c r="M11" s="9">
        <f>SUM(M8:M10)</f>
        <v>181848430966.84131</v>
      </c>
      <c r="N11" s="11">
        <f>+M11/Q11</f>
        <v>0.15403030059474598</v>
      </c>
      <c r="O11" s="9">
        <f>SUM(O8:O10)</f>
        <v>289966355143.15778</v>
      </c>
      <c r="P11" s="11">
        <f>+O11/Q11</f>
        <v>0.24560896460639536</v>
      </c>
      <c r="Q11" s="15">
        <f>+C11+E11+G11+I11+K11+M11+O11</f>
        <v>1180601675544.8975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E17" s="3"/>
      <c r="F17" s="26"/>
      <c r="G17" s="25"/>
      <c r="I17" s="29"/>
      <c r="K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9000-5186-4FCE-A8F6-932ECFFB3D52}">
  <dimension ref="B2:S18"/>
  <sheetViews>
    <sheetView showGridLines="0" zoomScale="90" zoomScaleNormal="90" workbookViewId="0">
      <selection activeCell="G20" sqref="G20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24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5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5</v>
      </c>
    </row>
    <row r="7" spans="2:19" ht="17.25" thickTop="1" thickBot="1" x14ac:dyDescent="0.3">
      <c r="B7" s="36"/>
      <c r="C7" s="42" t="s">
        <v>6</v>
      </c>
      <c r="D7" s="42"/>
      <c r="E7" s="32" t="s">
        <v>7</v>
      </c>
      <c r="F7" s="32"/>
      <c r="G7" s="33" t="s">
        <v>8</v>
      </c>
      <c r="H7" s="33"/>
      <c r="I7" s="32" t="s">
        <v>9</v>
      </c>
      <c r="J7" s="32"/>
      <c r="K7" s="32" t="s">
        <v>10</v>
      </c>
      <c r="L7" s="32"/>
      <c r="M7" s="32" t="s">
        <v>11</v>
      </c>
      <c r="N7" s="32"/>
      <c r="O7" s="33" t="s">
        <v>12</v>
      </c>
      <c r="P7" s="33"/>
      <c r="Q7" s="41"/>
    </row>
    <row r="8" spans="2:19" ht="16.5" thickBot="1" x14ac:dyDescent="0.3">
      <c r="B8" s="12" t="s">
        <v>13</v>
      </c>
      <c r="C8" s="17">
        <v>56149853556.636497</v>
      </c>
      <c r="D8" s="21">
        <f>+C8/$Q$8</f>
        <v>5.2695741122037953E-2</v>
      </c>
      <c r="E8" s="18">
        <v>175564670702.51001</v>
      </c>
      <c r="F8" s="21">
        <f>+E8/$Q$8</f>
        <v>0.1647646405379066</v>
      </c>
      <c r="G8" s="18">
        <v>85078218375.760193</v>
      </c>
      <c r="H8" s="21">
        <f>+G8/$Q$8</f>
        <v>7.9844549659086037E-2</v>
      </c>
      <c r="I8" s="18">
        <v>122031618764.45541</v>
      </c>
      <c r="J8" s="21">
        <f>+I8/$Q$8</f>
        <v>0.11452472595727595</v>
      </c>
      <c r="K8" s="18">
        <v>191046843335.51166</v>
      </c>
      <c r="L8" s="21">
        <f>+K8/$Q$8</f>
        <v>0.1792944123787617</v>
      </c>
      <c r="M8" s="18">
        <v>175008359483.49792</v>
      </c>
      <c r="N8" s="21">
        <f>+M8/$Q$8</f>
        <v>0.16424255134045612</v>
      </c>
      <c r="O8" s="18">
        <v>260668663419.21237</v>
      </c>
      <c r="P8" s="21">
        <f>+O8/$Q$8</f>
        <v>0.24463337900447563</v>
      </c>
      <c r="Q8" s="20">
        <f>+C8+E8+G8+I8+K8+M8+O8</f>
        <v>1065548227637.5841</v>
      </c>
    </row>
    <row r="9" spans="2:19" ht="36" customHeight="1" thickBot="1" x14ac:dyDescent="0.3">
      <c r="B9" s="13" t="s">
        <v>14</v>
      </c>
      <c r="C9" s="18">
        <v>8807540738.7227993</v>
      </c>
      <c r="D9" s="21">
        <f>+C9/$Q$9</f>
        <v>0.1782489164541696</v>
      </c>
      <c r="E9" s="18">
        <v>12068913195.500298</v>
      </c>
      <c r="F9" s="22">
        <f>+E9/$Q$9</f>
        <v>0.2442532783776051</v>
      </c>
      <c r="G9" s="18">
        <v>7360080440.6091986</v>
      </c>
      <c r="H9" s="22">
        <f>+G9/$Q$9</f>
        <v>0.14895490154092231</v>
      </c>
      <c r="I9" s="18">
        <v>4762120961.5050001</v>
      </c>
      <c r="J9" s="22">
        <f>+I9/$Q$9</f>
        <v>9.6376835099947225E-2</v>
      </c>
      <c r="K9" s="18">
        <v>6666105120.7201004</v>
      </c>
      <c r="L9" s="22">
        <f>+K9/$Q$9</f>
        <v>0.1349100787594264</v>
      </c>
      <c r="M9" s="18">
        <v>1626782553.7560999</v>
      </c>
      <c r="N9" s="22">
        <f>+M9/$Q$9</f>
        <v>3.292317754928957E-2</v>
      </c>
      <c r="O9" s="18">
        <v>8119925591.2262001</v>
      </c>
      <c r="P9" s="22">
        <f>+O9/$Q$9</f>
        <v>0.16433281221863966</v>
      </c>
      <c r="Q9" s="20">
        <f t="shared" ref="Q9:Q10" si="0">+C9+E9+G9+I9+K9+M9+O9</f>
        <v>49411468602.039703</v>
      </c>
    </row>
    <row r="10" spans="2:19" ht="34.5" customHeight="1" thickBot="1" x14ac:dyDescent="0.3">
      <c r="B10" s="14" t="s">
        <v>15</v>
      </c>
      <c r="C10" s="19">
        <v>4487779652.3836012</v>
      </c>
      <c r="D10" s="21">
        <f>+C10/$Q$10</f>
        <v>5.7454134483495289E-2</v>
      </c>
      <c r="E10" s="19">
        <v>3494914658.7022004</v>
      </c>
      <c r="F10" s="23">
        <f>+E10/$Q$10</f>
        <v>4.4743127417756684E-2</v>
      </c>
      <c r="G10" s="19">
        <v>1292091907.9528</v>
      </c>
      <c r="H10" s="23">
        <f>+G10/$Q$10</f>
        <v>1.6541815328461391E-2</v>
      </c>
      <c r="I10" s="19">
        <v>14074713547.973999</v>
      </c>
      <c r="J10" s="23">
        <f>+I10/$Q$10</f>
        <v>0.1801894361218184</v>
      </c>
      <c r="K10" s="19">
        <v>13799989673.6943</v>
      </c>
      <c r="L10" s="23">
        <f>+K10/$Q$10</f>
        <v>0.17667232440036629</v>
      </c>
      <c r="M10" s="19">
        <v>9373858445.6993999</v>
      </c>
      <c r="N10" s="23">
        <f>+M10/$Q$10</f>
        <v>0.12000743474167935</v>
      </c>
      <c r="O10" s="19">
        <v>31587299723.693802</v>
      </c>
      <c r="P10" s="23">
        <f>+O10/$Q$10</f>
        <v>0.40439172750642266</v>
      </c>
      <c r="Q10" s="20">
        <f t="shared" si="0"/>
        <v>78110647610.100098</v>
      </c>
    </row>
    <row r="11" spans="2:19" ht="16.5" thickBot="1" x14ac:dyDescent="0.3">
      <c r="B11" s="8" t="s">
        <v>16</v>
      </c>
      <c r="C11" s="10">
        <f>SUM(C8:C10)</f>
        <v>69445173947.742905</v>
      </c>
      <c r="D11" s="11">
        <f t="shared" ref="D11" si="1">+C11/Q11</f>
        <v>5.8207107657761076E-2</v>
      </c>
      <c r="E11" s="10">
        <f t="shared" ref="E11:G11" si="2">SUM(E8:E10)</f>
        <v>191128498556.71252</v>
      </c>
      <c r="F11" s="11">
        <f t="shared" ref="F11" si="3">+E11/Q11</f>
        <v>0.16019885125967609</v>
      </c>
      <c r="G11" s="10">
        <f t="shared" si="2"/>
        <v>93730390724.322189</v>
      </c>
      <c r="H11" s="11">
        <f t="shared" ref="H11" si="4">+G11/Q11</f>
        <v>7.8562333903865966E-2</v>
      </c>
      <c r="I11" s="9">
        <f>SUM(I8:I10)</f>
        <v>140868453273.93442</v>
      </c>
      <c r="J11" s="11">
        <f t="shared" ref="J11" si="5">+I11/Q11</f>
        <v>0.11807221091372451</v>
      </c>
      <c r="K11" s="9">
        <f>SUM(K8:K10)</f>
        <v>211512938129.92606</v>
      </c>
      <c r="L11" s="11">
        <f>+K11/Q11</f>
        <v>0.17728454924747311</v>
      </c>
      <c r="M11" s="9">
        <f>SUM(M8:M10)</f>
        <v>186009000482.95343</v>
      </c>
      <c r="N11" s="11">
        <f>+M11/Q11</f>
        <v>0.15590782340859413</v>
      </c>
      <c r="O11" s="9">
        <f>SUM(O8:O10)</f>
        <v>300375888734.13239</v>
      </c>
      <c r="P11" s="11">
        <f>+O11/Q11</f>
        <v>0.25176712360890513</v>
      </c>
      <c r="Q11" s="15">
        <f>+C11+E11+G11+I11+K11+M11+O11</f>
        <v>1193070343849.7239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E17" s="3"/>
      <c r="F17" s="26"/>
      <c r="G17" s="25"/>
      <c r="I17" s="29"/>
      <c r="K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F22175-8798-4CE9-9A78-6CEA3D9BD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8F5A7-6073-45E1-8F01-61D97209A915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FDCEDE6E-C29C-4B0C-963A-D596AB7E2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2017-07-07T13:58:58Z</dcterms:created>
  <dcterms:modified xsi:type="dcterms:W3CDTF">2025-01-09T15:52:44Z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