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954" documentId="11_DE2EAA4013700FC3D7D7027417E91DF695EF89AA" xr6:coauthVersionLast="47" xr6:coauthVersionMax="47" xr10:uidLastSave="{0F235FEE-5959-43B9-B9D4-361256A6C37E}"/>
  <bookViews>
    <workbookView xWindow="-120" yWindow="-120" windowWidth="29040" windowHeight="15720" activeTab="4" xr2:uid="{00000000-000D-0000-FFFF-FFFF00000000}"/>
  </bookViews>
  <sheets>
    <sheet name="Enero" sheetId="41" r:id="rId1"/>
    <sheet name="Febrero" sheetId="42" r:id="rId2"/>
    <sheet name="Marzo" sheetId="43" r:id="rId3"/>
    <sheet name="Abril" sheetId="44" r:id="rId4"/>
    <sheet name="Mayo" sheetId="4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45" l="1"/>
  <c r="X13" i="45"/>
  <c r="U13" i="45"/>
  <c r="T13" i="45"/>
  <c r="S13" i="45"/>
  <c r="R13" i="45"/>
  <c r="O13" i="45"/>
  <c r="N13" i="45"/>
  <c r="M13" i="45"/>
  <c r="L13" i="45"/>
  <c r="K13" i="45"/>
  <c r="J13" i="45"/>
  <c r="I13" i="45"/>
  <c r="H13" i="45"/>
  <c r="G13" i="45"/>
  <c r="F13" i="45"/>
  <c r="E13" i="45"/>
  <c r="D13" i="45"/>
  <c r="C13" i="45"/>
  <c r="B13" i="45"/>
  <c r="V12" i="45"/>
  <c r="P12" i="45"/>
  <c r="V11" i="45"/>
  <c r="P11" i="45"/>
  <c r="Z11" i="45" s="1"/>
  <c r="V10" i="45"/>
  <c r="P10" i="45"/>
  <c r="Z10" i="45" s="1"/>
  <c r="V9" i="45"/>
  <c r="P9" i="45"/>
  <c r="V8" i="45"/>
  <c r="P8" i="45"/>
  <c r="V7" i="45"/>
  <c r="P7" i="45"/>
  <c r="V6" i="45"/>
  <c r="P6" i="45"/>
  <c r="Z6" i="45" s="1"/>
  <c r="Y13" i="44"/>
  <c r="X13" i="44"/>
  <c r="U13" i="44"/>
  <c r="T13" i="44"/>
  <c r="S13" i="44"/>
  <c r="R13" i="44"/>
  <c r="O13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B13" i="44"/>
  <c r="V12" i="44"/>
  <c r="P12" i="44"/>
  <c r="V11" i="44"/>
  <c r="P11" i="44"/>
  <c r="Z11" i="44" s="1"/>
  <c r="V10" i="44"/>
  <c r="P10" i="44"/>
  <c r="Z10" i="44" s="1"/>
  <c r="V9" i="44"/>
  <c r="P9" i="44"/>
  <c r="V8" i="44"/>
  <c r="P8" i="44"/>
  <c r="V7" i="44"/>
  <c r="P7" i="44"/>
  <c r="Z7" i="44" s="1"/>
  <c r="V6" i="44"/>
  <c r="P6" i="44"/>
  <c r="Y13" i="43"/>
  <c r="X13" i="43"/>
  <c r="U13" i="43"/>
  <c r="T13" i="43"/>
  <c r="S13" i="43"/>
  <c r="R13" i="43"/>
  <c r="O13" i="43"/>
  <c r="N13" i="43"/>
  <c r="M13" i="43"/>
  <c r="L13" i="43"/>
  <c r="K13" i="43"/>
  <c r="J13" i="43"/>
  <c r="I13" i="43"/>
  <c r="H13" i="43"/>
  <c r="G13" i="43"/>
  <c r="F13" i="43"/>
  <c r="E13" i="43"/>
  <c r="D13" i="43"/>
  <c r="C13" i="43"/>
  <c r="B13" i="43"/>
  <c r="V12" i="43"/>
  <c r="P12" i="43"/>
  <c r="V11" i="43"/>
  <c r="P11" i="43"/>
  <c r="Z11" i="43" s="1"/>
  <c r="V10" i="43"/>
  <c r="P10" i="43"/>
  <c r="Z10" i="43" s="1"/>
  <c r="V9" i="43"/>
  <c r="P9" i="43"/>
  <c r="V8" i="43"/>
  <c r="P8" i="43"/>
  <c r="V7" i="43"/>
  <c r="P7" i="43"/>
  <c r="V6" i="43"/>
  <c r="P6" i="43"/>
  <c r="Z6" i="43" s="1"/>
  <c r="Y13" i="42"/>
  <c r="X13" i="42"/>
  <c r="U13" i="42"/>
  <c r="T13" i="42"/>
  <c r="S13" i="42"/>
  <c r="R13" i="42"/>
  <c r="O13" i="42"/>
  <c r="N13" i="42"/>
  <c r="M13" i="42"/>
  <c r="L13" i="42"/>
  <c r="K13" i="42"/>
  <c r="J13" i="42"/>
  <c r="I13" i="42"/>
  <c r="H13" i="42"/>
  <c r="G13" i="42"/>
  <c r="F13" i="42"/>
  <c r="E13" i="42"/>
  <c r="D13" i="42"/>
  <c r="C13" i="42"/>
  <c r="B13" i="42"/>
  <c r="V12" i="42"/>
  <c r="P12" i="42"/>
  <c r="V11" i="42"/>
  <c r="P11" i="42"/>
  <c r="Z11" i="42" s="1"/>
  <c r="V10" i="42"/>
  <c r="P10" i="42"/>
  <c r="V9" i="42"/>
  <c r="P9" i="42"/>
  <c r="Z9" i="42" s="1"/>
  <c r="V8" i="42"/>
  <c r="P8" i="42"/>
  <c r="V7" i="42"/>
  <c r="P7" i="42"/>
  <c r="V6" i="42"/>
  <c r="P6" i="42"/>
  <c r="Z6" i="42" s="1"/>
  <c r="V8" i="41"/>
  <c r="P8" i="41"/>
  <c r="N13" i="41"/>
  <c r="Z8" i="45" l="1"/>
  <c r="V13" i="45"/>
  <c r="Z12" i="45"/>
  <c r="Z9" i="45"/>
  <c r="W6" i="45"/>
  <c r="W12" i="45"/>
  <c r="W8" i="45"/>
  <c r="W7" i="45"/>
  <c r="W9" i="45"/>
  <c r="W10" i="45"/>
  <c r="W11" i="45"/>
  <c r="Z7" i="45"/>
  <c r="P13" i="45"/>
  <c r="Q12" i="45" s="1"/>
  <c r="Z9" i="44"/>
  <c r="Z12" i="44"/>
  <c r="P13" i="44"/>
  <c r="Q9" i="44" s="1"/>
  <c r="Z6" i="44"/>
  <c r="Z8" i="44"/>
  <c r="Z13" i="44" s="1"/>
  <c r="AA6" i="44" s="1"/>
  <c r="V13" i="44"/>
  <c r="Z8" i="43"/>
  <c r="Z12" i="43"/>
  <c r="V13" i="43"/>
  <c r="W12" i="43" s="1"/>
  <c r="Z9" i="43"/>
  <c r="Z7" i="43"/>
  <c r="P13" i="43"/>
  <c r="Q9" i="43" s="1"/>
  <c r="Q6" i="43"/>
  <c r="Z12" i="42"/>
  <c r="Z8" i="42"/>
  <c r="P13" i="42"/>
  <c r="Q10" i="42" s="1"/>
  <c r="Z10" i="42"/>
  <c r="Z7" i="42"/>
  <c r="V13" i="42"/>
  <c r="W6" i="42" s="1"/>
  <c r="Z8" i="41"/>
  <c r="P6" i="41"/>
  <c r="V6" i="41"/>
  <c r="P7" i="41"/>
  <c r="V7" i="41"/>
  <c r="P9" i="41"/>
  <c r="V9" i="41"/>
  <c r="P10" i="41"/>
  <c r="V10" i="41"/>
  <c r="P11" i="41"/>
  <c r="V11" i="41"/>
  <c r="P12" i="41"/>
  <c r="V12" i="41"/>
  <c r="B13" i="41"/>
  <c r="C13" i="41"/>
  <c r="D13" i="41"/>
  <c r="E13" i="41"/>
  <c r="F13" i="41"/>
  <c r="G13" i="41"/>
  <c r="H13" i="41"/>
  <c r="J13" i="41"/>
  <c r="K13" i="41"/>
  <c r="L13" i="41"/>
  <c r="M13" i="41"/>
  <c r="R13" i="41"/>
  <c r="S13" i="41"/>
  <c r="T13" i="41"/>
  <c r="U13" i="41"/>
  <c r="X13" i="41"/>
  <c r="Y13" i="41"/>
  <c r="Q11" i="45" l="1"/>
  <c r="W13" i="45"/>
  <c r="Q7" i="45"/>
  <c r="Q10" i="45"/>
  <c r="Q9" i="45"/>
  <c r="Q8" i="45"/>
  <c r="Q6" i="45"/>
  <c r="Z13" i="45"/>
  <c r="Q7" i="44"/>
  <c r="Q8" i="44"/>
  <c r="Q12" i="44"/>
  <c r="Q6" i="44"/>
  <c r="Q11" i="44"/>
  <c r="AA12" i="44"/>
  <c r="AA10" i="44"/>
  <c r="AA11" i="44"/>
  <c r="Q10" i="44"/>
  <c r="AA9" i="44"/>
  <c r="AA7" i="44"/>
  <c r="AA8" i="44"/>
  <c r="W9" i="44"/>
  <c r="W10" i="44"/>
  <c r="W12" i="44"/>
  <c r="W8" i="44"/>
  <c r="W7" i="44"/>
  <c r="W11" i="44"/>
  <c r="AA13" i="44"/>
  <c r="W6" i="44"/>
  <c r="W13" i="44" s="1"/>
  <c r="W11" i="43"/>
  <c r="W9" i="43"/>
  <c r="W7" i="43"/>
  <c r="W8" i="43"/>
  <c r="W10" i="43"/>
  <c r="W6" i="43"/>
  <c r="Q11" i="43"/>
  <c r="Q12" i="43"/>
  <c r="Q10" i="43"/>
  <c r="Q8" i="43"/>
  <c r="Z13" i="43"/>
  <c r="Q7" i="43"/>
  <c r="Q13" i="43" s="1"/>
  <c r="W13" i="42"/>
  <c r="Q12" i="42"/>
  <c r="Q7" i="42"/>
  <c r="W12" i="42"/>
  <c r="W11" i="42"/>
  <c r="W10" i="42"/>
  <c r="W9" i="42"/>
  <c r="W8" i="42"/>
  <c r="W7" i="42"/>
  <c r="Q6" i="42"/>
  <c r="Q9" i="42"/>
  <c r="Q8" i="42"/>
  <c r="Q11" i="42"/>
  <c r="Z13" i="42"/>
  <c r="Z10" i="41"/>
  <c r="Z9" i="41"/>
  <c r="Z11" i="41"/>
  <c r="Z7" i="41"/>
  <c r="O13" i="41"/>
  <c r="I13" i="41"/>
  <c r="Z6" i="41"/>
  <c r="P13" i="41"/>
  <c r="Q8" i="41" s="1"/>
  <c r="Z12" i="41"/>
  <c r="V13" i="41"/>
  <c r="W8" i="41" s="1"/>
  <c r="Q13" i="45" l="1"/>
  <c r="AA11" i="45"/>
  <c r="AA6" i="45"/>
  <c r="AA9" i="45"/>
  <c r="AA12" i="45"/>
  <c r="AA8" i="45"/>
  <c r="AA10" i="45"/>
  <c r="AA7" i="45"/>
  <c r="Q13" i="44"/>
  <c r="W13" i="43"/>
  <c r="AA8" i="43"/>
  <c r="AA9" i="43"/>
  <c r="AA6" i="43"/>
  <c r="AA10" i="43"/>
  <c r="AA11" i="43"/>
  <c r="AA12" i="43"/>
  <c r="AA7" i="43"/>
  <c r="Q13" i="42"/>
  <c r="AA8" i="42"/>
  <c r="AA11" i="42"/>
  <c r="AA12" i="42"/>
  <c r="AA6" i="42"/>
  <c r="AA9" i="42"/>
  <c r="AA7" i="42"/>
  <c r="AA10" i="42"/>
  <c r="Z13" i="41"/>
  <c r="AA8" i="41" s="1"/>
  <c r="Q12" i="41"/>
  <c r="W11" i="41"/>
  <c r="W9" i="41"/>
  <c r="W7" i="41"/>
  <c r="Q10" i="41"/>
  <c r="Q7" i="41"/>
  <c r="Q9" i="41"/>
  <c r="Q6" i="41"/>
  <c r="W6" i="41"/>
  <c r="W12" i="41"/>
  <c r="W10" i="41"/>
  <c r="Q11" i="41"/>
  <c r="AA13" i="45" l="1"/>
  <c r="AA13" i="43"/>
  <c r="AA13" i="42"/>
  <c r="AA12" i="41"/>
  <c r="AA6" i="41"/>
  <c r="Q13" i="41"/>
  <c r="W13" i="41"/>
  <c r="AA7" i="41"/>
  <c r="AA9" i="41"/>
  <c r="AA10" i="41"/>
  <c r="AA11" i="41"/>
  <c r="AA13" i="41" l="1"/>
</calcChain>
</file>

<file path=xl/sharedStrings.xml><?xml version="1.0" encoding="utf-8"?>
<sst xmlns="http://schemas.openxmlformats.org/spreadsheetml/2006/main" count="261" uniqueCount="33">
  <si>
    <t>Inversiones de los Fondos de Pensiones Por Calificación de Riesgo</t>
  </si>
  <si>
    <r>
      <t>CALIFICACIÓN RIESGO</t>
    </r>
    <r>
      <rPr>
        <b/>
        <vertAlign val="superscript"/>
        <sz val="11"/>
        <color rgb="FFFFFFFF"/>
        <rFont val="Calibri"/>
        <family val="2"/>
      </rPr>
      <t>1</t>
    </r>
  </si>
  <si>
    <t xml:space="preserve"> ATLÁNTICO</t>
  </si>
  <si>
    <t>CRECER</t>
  </si>
  <si>
    <t>JMMB- BDI</t>
  </si>
  <si>
    <t xml:space="preserve"> POPULAR</t>
  </si>
  <si>
    <t xml:space="preserve"> RESERVAS</t>
  </si>
  <si>
    <t xml:space="preserve"> ROMANA</t>
  </si>
  <si>
    <t xml:space="preserve"> SIEMBRA</t>
  </si>
  <si>
    <t>TOTAL CCI</t>
  </si>
  <si>
    <t xml:space="preserve"> FONDO BANCO DE RESERVAS</t>
  </si>
  <si>
    <t>FONDO BANCO CENTRAL</t>
  </si>
  <si>
    <t>TOTAL FONDOS DE REPARTO INDIVIDUALIZADO</t>
  </si>
  <si>
    <t>FONDO DE SOLIDARIDAD SOCIAL</t>
  </si>
  <si>
    <t>TOTAL GENERAL</t>
  </si>
  <si>
    <t>VALOR MERCADO</t>
  </si>
  <si>
    <t>%</t>
  </si>
  <si>
    <t>C-1</t>
  </si>
  <si>
    <t>C-2</t>
  </si>
  <si>
    <t>C-3</t>
  </si>
  <si>
    <t>AAA</t>
  </si>
  <si>
    <t xml:space="preserve">AA </t>
  </si>
  <si>
    <t xml:space="preserve">A  </t>
  </si>
  <si>
    <t>BBB</t>
  </si>
  <si>
    <t>TOTAL</t>
  </si>
  <si>
    <t>Nota: No incluye Fondos Complementarios.</t>
  </si>
  <si>
    <t>1/Las Calificaciones C-1, C-2 y C-3 corresponden a instrumentos de corto plazo.</t>
  </si>
  <si>
    <t>Al 31 de enero 2025</t>
  </si>
  <si>
    <t>Al 28 de febrero 2025</t>
  </si>
  <si>
    <t/>
  </si>
  <si>
    <t>Al 31 de marzo 2025</t>
  </si>
  <si>
    <t>Al 30 de abril 2025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</si>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</sst>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0.00%"/>
    <numFmt numFmtId="166" formatCode="#0.000%"/>
  </numFmts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vertAlign val="superscript"/>
      <sz val="11"/>
      <color rgb="FFFFFFFF"/>
      <name val="Calibri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8">
    <xf numFmtId="0" fontId="0" fillId="0" borderId="0" xfId="0"/>
    <xf numFmtId="4" fontId="0" fillId="0" borderId="1" xfId="0" applyNumberFormat="1" applyBorder="1"/>
    <xf numFmtId="165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5" fillId="0" borderId="0" xfId="1" applyFont="1"/>
    <xf numFmtId="164" fontId="0" fillId="0" borderId="1" xfId="2" applyFont="1" applyBorder="1" applyAlignment="1">
      <alignment horizontal="center"/>
    </xf>
    <xf numFmtId="9" fontId="1" fillId="2" borderId="1" xfId="3" applyFont="1" applyFill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4" fontId="2" fillId="3" borderId="4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center"/>
    </xf>
    <xf numFmtId="4" fontId="0" fillId="0" borderId="0" xfId="1" applyNumberFormat="1" applyFont="1"/>
    <xf numFmtId="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2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showGridLines="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X27" sqref="X27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/>
      <c r="Y1"/>
      <c r="Z1"/>
      <c r="AA1"/>
      <c r="AB1"/>
    </row>
    <row r="2" spans="1:28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5" t="s">
        <v>1</v>
      </c>
      <c r="B4" s="21" t="s">
        <v>2</v>
      </c>
      <c r="C4" s="22"/>
      <c r="D4" s="21" t="s">
        <v>3</v>
      </c>
      <c r="E4" s="22"/>
      <c r="F4" s="21" t="s">
        <v>4</v>
      </c>
      <c r="G4" s="22"/>
      <c r="H4" s="21" t="s">
        <v>5</v>
      </c>
      <c r="I4" s="22"/>
      <c r="J4" s="21" t="s">
        <v>6</v>
      </c>
      <c r="K4" s="22"/>
      <c r="L4" s="21" t="s">
        <v>7</v>
      </c>
      <c r="M4" s="22"/>
      <c r="N4" s="21" t="s">
        <v>8</v>
      </c>
      <c r="O4" s="22"/>
      <c r="P4" s="21" t="s">
        <v>9</v>
      </c>
      <c r="Q4" s="22"/>
      <c r="R4" s="21" t="s">
        <v>10</v>
      </c>
      <c r="S4" s="22"/>
      <c r="T4" s="21" t="s">
        <v>11</v>
      </c>
      <c r="U4" s="22"/>
      <c r="V4" s="21" t="s">
        <v>12</v>
      </c>
      <c r="W4" s="22"/>
      <c r="X4" s="26" t="s">
        <v>13</v>
      </c>
      <c r="Y4" s="27"/>
      <c r="Z4" s="21" t="s">
        <v>14</v>
      </c>
      <c r="AA4" s="22"/>
    </row>
    <row r="5" spans="1:28" ht="31.5" customHeight="1" x14ac:dyDescent="0.25">
      <c r="A5" s="25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25">
      <c r="A6" s="12" t="s">
        <v>17</v>
      </c>
      <c r="B6" s="6">
        <v>0</v>
      </c>
      <c r="C6" s="6">
        <v>0</v>
      </c>
      <c r="D6" s="1">
        <v>4978048962.4399996</v>
      </c>
      <c r="E6" s="8">
        <v>1.9051370000000001E-2</v>
      </c>
      <c r="F6" s="1">
        <v>476397210.70999998</v>
      </c>
      <c r="G6" s="8">
        <v>4.588892E-2</v>
      </c>
      <c r="H6" s="1">
        <v>10580563028.42</v>
      </c>
      <c r="I6" s="8">
        <v>2.7704960000000001E-2</v>
      </c>
      <c r="J6" s="1">
        <v>6792106552.6599998</v>
      </c>
      <c r="K6" s="8">
        <v>3.4507910000000003E-2</v>
      </c>
      <c r="L6" s="1">
        <v>2313020327.8200002</v>
      </c>
      <c r="M6" s="8">
        <v>0.23050314999999999</v>
      </c>
      <c r="N6" s="1">
        <v>12177769117.379999</v>
      </c>
      <c r="O6" s="8">
        <v>5.0035320000000001E-2</v>
      </c>
      <c r="P6" s="3">
        <f t="shared" ref="P6:P12" si="0">+B6+D6+F6+H6+J6+L6+N6</f>
        <v>37317905199.43</v>
      </c>
      <c r="Q6" s="2">
        <f t="shared" ref="Q6:Q12" si="1">+P6/$P$13</f>
        <v>3.3177054373699173E-2</v>
      </c>
      <c r="R6" s="1">
        <v>851675231.12</v>
      </c>
      <c r="S6" s="8">
        <v>3.9190410000000002E-2</v>
      </c>
      <c r="T6" s="1">
        <v>2516902957.1100001</v>
      </c>
      <c r="U6" s="8">
        <v>8.92757E-2</v>
      </c>
      <c r="V6" s="3">
        <f t="shared" ref="V6:V12" si="2">R6+T6</f>
        <v>3368578188.23</v>
      </c>
      <c r="W6" s="2">
        <f t="shared" ref="W6:W12" si="3">V6/$V$13</f>
        <v>6.7473858290617056E-2</v>
      </c>
      <c r="X6" s="1">
        <v>2655736152.0799999</v>
      </c>
      <c r="Y6" s="8">
        <v>3.2206930000000002E-2</v>
      </c>
      <c r="Z6" s="3">
        <f t="shared" ref="Z6:Z12" si="4">P6+V6+X6</f>
        <v>43342219539.740005</v>
      </c>
      <c r="AA6" s="2">
        <f t="shared" ref="AA6:AA12" si="5">Z6/$Z$13</f>
        <v>3.4475379311219689E-2</v>
      </c>
      <c r="AB6" s="16"/>
    </row>
    <row r="7" spans="1:28" x14ac:dyDescent="0.25">
      <c r="A7" s="12" t="s">
        <v>18</v>
      </c>
      <c r="B7" s="1">
        <v>265528806.75999999</v>
      </c>
      <c r="C7" s="8">
        <v>1.2652719999999999E-2</v>
      </c>
      <c r="D7" s="6">
        <v>70202381.609999999</v>
      </c>
      <c r="E7" s="6">
        <v>2.6866999999999999E-4</v>
      </c>
      <c r="F7" s="1">
        <v>655088783.49000001</v>
      </c>
      <c r="G7" s="8">
        <v>6.3101370000000004E-2</v>
      </c>
      <c r="H7" s="1">
        <v>1074592957.8199999</v>
      </c>
      <c r="I7" s="8">
        <v>2.8138E-3</v>
      </c>
      <c r="J7" s="1">
        <v>0</v>
      </c>
      <c r="K7" s="8">
        <v>0</v>
      </c>
      <c r="L7" s="6">
        <v>0</v>
      </c>
      <c r="M7" s="6">
        <v>0</v>
      </c>
      <c r="N7" s="1">
        <v>1778017117.9300001</v>
      </c>
      <c r="O7" s="8">
        <v>7.30541E-3</v>
      </c>
      <c r="P7" s="3">
        <f t="shared" si="0"/>
        <v>3843430047.6099997</v>
      </c>
      <c r="Q7" s="2">
        <f t="shared" si="1"/>
        <v>3.4169572753246029E-3</v>
      </c>
      <c r="R7" s="1">
        <v>90481659.939999998</v>
      </c>
      <c r="S7" s="8">
        <v>4.1635800000000001E-3</v>
      </c>
      <c r="T7" s="1">
        <v>337080339.56</v>
      </c>
      <c r="U7" s="8">
        <v>1.1956390000000001E-2</v>
      </c>
      <c r="V7" s="3">
        <f t="shared" si="2"/>
        <v>427561999.5</v>
      </c>
      <c r="W7" s="2">
        <f t="shared" si="3"/>
        <v>8.5642238810180495E-3</v>
      </c>
      <c r="X7" s="1">
        <v>37715917.57</v>
      </c>
      <c r="Y7" s="8">
        <v>4.5739000000000001E-4</v>
      </c>
      <c r="Z7" s="3">
        <f t="shared" si="4"/>
        <v>4308707964.6799994</v>
      </c>
      <c r="AA7" s="2">
        <f t="shared" si="5"/>
        <v>3.4272435283896263E-3</v>
      </c>
      <c r="AB7" s="16"/>
    </row>
    <row r="8" spans="1:28" x14ac:dyDescent="0.25">
      <c r="A8" s="12" t="s">
        <v>19</v>
      </c>
      <c r="B8" s="1">
        <v>62899431.859999999</v>
      </c>
      <c r="C8" s="8">
        <v>2.9972200000000001E-3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62899431.859999999</v>
      </c>
      <c r="Q8" s="20">
        <f t="shared" si="1"/>
        <v>5.5920016403436294E-5</v>
      </c>
      <c r="R8" s="6">
        <v>0</v>
      </c>
      <c r="S8" s="6">
        <v>0</v>
      </c>
      <c r="T8" s="6">
        <v>0</v>
      </c>
      <c r="U8" s="6">
        <v>0</v>
      </c>
      <c r="V8" s="19">
        <f t="shared" ref="V8" si="6">R8+T8</f>
        <v>0</v>
      </c>
      <c r="W8" s="19">
        <f t="shared" si="3"/>
        <v>0</v>
      </c>
      <c r="X8" s="6">
        <v>0</v>
      </c>
      <c r="Y8" s="6">
        <v>0</v>
      </c>
      <c r="Z8" s="3">
        <f t="shared" ref="Z8" si="7">P8+V8+X8</f>
        <v>62899431.859999999</v>
      </c>
      <c r="AA8" s="20">
        <f t="shared" si="5"/>
        <v>5.0031627241550457E-5</v>
      </c>
      <c r="AB8" s="16"/>
    </row>
    <row r="9" spans="1:28" x14ac:dyDescent="0.25">
      <c r="A9" s="12" t="s">
        <v>20</v>
      </c>
      <c r="B9" s="1">
        <v>15059559343.459999</v>
      </c>
      <c r="C9" s="8">
        <v>0.71760360999999995</v>
      </c>
      <c r="D9" s="1">
        <v>170144117586.67001</v>
      </c>
      <c r="E9" s="8">
        <v>0.65115427999999997</v>
      </c>
      <c r="F9" s="1">
        <v>6828714967.1899996</v>
      </c>
      <c r="G9" s="8">
        <v>0.65777532999999999</v>
      </c>
      <c r="H9" s="1">
        <v>252617082420.57999</v>
      </c>
      <c r="I9" s="8">
        <v>0.66147191000000005</v>
      </c>
      <c r="J9" s="1">
        <v>129295950012.17999</v>
      </c>
      <c r="K9" s="8">
        <v>0.65689976999999999</v>
      </c>
      <c r="L9" s="1">
        <v>7673933820.8699999</v>
      </c>
      <c r="M9" s="8">
        <v>0.76474291999999999</v>
      </c>
      <c r="N9" s="1">
        <v>180810025000.20999</v>
      </c>
      <c r="O9" s="8">
        <v>0.74290186000000002</v>
      </c>
      <c r="P9" s="3">
        <f t="shared" si="0"/>
        <v>762429383151.16003</v>
      </c>
      <c r="Q9" s="2">
        <f t="shared" si="1"/>
        <v>0.67782907335587317</v>
      </c>
      <c r="R9" s="1">
        <v>15548056597.49</v>
      </c>
      <c r="S9" s="8">
        <v>0.71545437999999995</v>
      </c>
      <c r="T9" s="1">
        <v>24166800066.630001</v>
      </c>
      <c r="U9" s="8">
        <v>0.85720750000000001</v>
      </c>
      <c r="V9" s="3">
        <f t="shared" si="2"/>
        <v>39714856664.120003</v>
      </c>
      <c r="W9" s="2">
        <f t="shared" si="3"/>
        <v>0.79550316508907926</v>
      </c>
      <c r="X9" s="1">
        <v>51512269027.480003</v>
      </c>
      <c r="Y9" s="8">
        <v>0.62470519000000002</v>
      </c>
      <c r="Z9" s="3">
        <f t="shared" si="4"/>
        <v>853656508842.76001</v>
      </c>
      <c r="AA9" s="2">
        <f t="shared" si="5"/>
        <v>0.67901764737409331</v>
      </c>
      <c r="AB9" s="16"/>
    </row>
    <row r="10" spans="1:28" x14ac:dyDescent="0.25">
      <c r="A10" s="12" t="s">
        <v>21</v>
      </c>
      <c r="B10" s="1">
        <v>1967514031.96</v>
      </c>
      <c r="C10" s="8">
        <v>9.3754080000000004E-2</v>
      </c>
      <c r="D10" s="1">
        <v>44820226283.43</v>
      </c>
      <c r="E10" s="8">
        <v>0.17153035999999999</v>
      </c>
      <c r="F10" s="1">
        <v>144851634</v>
      </c>
      <c r="G10" s="8">
        <v>1.3952819999999999E-2</v>
      </c>
      <c r="H10" s="1">
        <v>39282806647.910004</v>
      </c>
      <c r="I10" s="8">
        <v>0.10286111000000001</v>
      </c>
      <c r="J10" s="1">
        <v>18060759466.650002</v>
      </c>
      <c r="K10" s="8">
        <v>9.1759320000000005E-2</v>
      </c>
      <c r="L10" s="6">
        <v>0</v>
      </c>
      <c r="M10" s="6">
        <v>0</v>
      </c>
      <c r="N10" s="1">
        <v>24569739683.700001</v>
      </c>
      <c r="O10" s="8">
        <v>0.10095074</v>
      </c>
      <c r="P10" s="3">
        <f t="shared" si="0"/>
        <v>128845897747.65001</v>
      </c>
      <c r="Q10" s="2">
        <f t="shared" si="1"/>
        <v>0.11454896336108279</v>
      </c>
      <c r="R10" s="1">
        <v>67012979.859999999</v>
      </c>
      <c r="S10" s="8">
        <v>3.0836499999999998E-3</v>
      </c>
      <c r="T10" s="1">
        <v>228658628.08000001</v>
      </c>
      <c r="U10" s="8">
        <v>8.1106300000000006E-3</v>
      </c>
      <c r="V10" s="3">
        <f t="shared" si="2"/>
        <v>295671607.94</v>
      </c>
      <c r="W10" s="2">
        <f t="shared" si="3"/>
        <v>5.9224108985830339E-3</v>
      </c>
      <c r="X10" s="1">
        <v>8183290324.0600004</v>
      </c>
      <c r="Y10" s="8">
        <v>9.9241289999999996E-2</v>
      </c>
      <c r="Z10" s="3">
        <f t="shared" si="4"/>
        <v>137324859679.65001</v>
      </c>
      <c r="AA10" s="2">
        <f t="shared" si="5"/>
        <v>0.10923129171949998</v>
      </c>
      <c r="AB10" s="16"/>
    </row>
    <row r="11" spans="1:28" x14ac:dyDescent="0.25">
      <c r="A11" s="12" t="s">
        <v>22</v>
      </c>
      <c r="B11" s="1">
        <v>2216652043.1799998</v>
      </c>
      <c r="C11" s="8">
        <v>0.10562576999999999</v>
      </c>
      <c r="D11" s="1">
        <v>6007014108.4700003</v>
      </c>
      <c r="E11" s="8">
        <v>2.2989289999999999E-2</v>
      </c>
      <c r="F11" s="1">
        <v>2014566732.78</v>
      </c>
      <c r="G11" s="8">
        <v>0.19405295</v>
      </c>
      <c r="H11" s="1">
        <v>11276917573.290001</v>
      </c>
      <c r="I11" s="8">
        <v>2.952834E-2</v>
      </c>
      <c r="J11" s="1">
        <v>4872816407.1800003</v>
      </c>
      <c r="K11" s="8">
        <v>2.4756779999999999E-2</v>
      </c>
      <c r="L11" s="1">
        <v>47704050.020000003</v>
      </c>
      <c r="M11" s="8">
        <v>4.75393E-3</v>
      </c>
      <c r="N11" s="1">
        <v>5970077687.7299995</v>
      </c>
      <c r="O11" s="8">
        <v>2.4529510000000001E-2</v>
      </c>
      <c r="P11" s="3">
        <f t="shared" si="0"/>
        <v>32405748602.650002</v>
      </c>
      <c r="Q11" s="2">
        <f t="shared" si="1"/>
        <v>2.8809958052708886E-2</v>
      </c>
      <c r="R11" s="1">
        <v>740502422.04999995</v>
      </c>
      <c r="S11" s="8">
        <v>3.4074720000000003E-2</v>
      </c>
      <c r="T11" s="1">
        <v>943031810.96000004</v>
      </c>
      <c r="U11" s="8">
        <v>3.3449769999999997E-2</v>
      </c>
      <c r="V11" s="3">
        <f t="shared" si="2"/>
        <v>1683534233.01</v>
      </c>
      <c r="W11" s="2">
        <f t="shared" si="3"/>
        <v>3.3721809000136944E-2</v>
      </c>
      <c r="X11" s="1">
        <v>1817651822.4400001</v>
      </c>
      <c r="Y11" s="8">
        <v>2.2043219999999999E-2</v>
      </c>
      <c r="Z11" s="3">
        <f t="shared" si="4"/>
        <v>35906934658.099998</v>
      </c>
      <c r="AA11" s="2">
        <f t="shared" si="5"/>
        <v>2.8561185961096344E-2</v>
      </c>
      <c r="AB11" s="16"/>
    </row>
    <row r="12" spans="1:28" x14ac:dyDescent="0.25">
      <c r="A12" s="12" t="s">
        <v>23</v>
      </c>
      <c r="B12" s="1">
        <v>1413748679.9200001</v>
      </c>
      <c r="C12" s="8">
        <v>6.7366590000000004E-2</v>
      </c>
      <c r="D12" s="1">
        <v>35276556663.449997</v>
      </c>
      <c r="E12" s="8">
        <v>0.13500602</v>
      </c>
      <c r="F12" s="1">
        <v>261911702.11000001</v>
      </c>
      <c r="G12" s="8">
        <v>2.522862E-2</v>
      </c>
      <c r="H12" s="1">
        <v>67069487527.919998</v>
      </c>
      <c r="I12" s="8">
        <v>0.17561988000000001</v>
      </c>
      <c r="J12" s="1">
        <v>37805884868.870003</v>
      </c>
      <c r="K12" s="8">
        <v>0.19207621999999999</v>
      </c>
      <c r="L12" s="6">
        <v>0</v>
      </c>
      <c r="M12" s="6">
        <v>0</v>
      </c>
      <c r="N12" s="1">
        <v>18077829661.34</v>
      </c>
      <c r="O12" s="8">
        <v>7.427715E-2</v>
      </c>
      <c r="P12" s="3">
        <f t="shared" si="0"/>
        <v>159905419103.60999</v>
      </c>
      <c r="Q12" s="2">
        <f t="shared" si="1"/>
        <v>0.14216207356490781</v>
      </c>
      <c r="R12" s="1">
        <v>4433994226.8599997</v>
      </c>
      <c r="S12" s="8">
        <v>0.20403325999999999</v>
      </c>
      <c r="T12" s="6">
        <v>0</v>
      </c>
      <c r="U12" s="6">
        <v>0</v>
      </c>
      <c r="V12" s="3">
        <f t="shared" si="2"/>
        <v>4433994226.8599997</v>
      </c>
      <c r="W12" s="2">
        <f t="shared" si="3"/>
        <v>8.8814532840565438E-2</v>
      </c>
      <c r="X12" s="1">
        <v>18251862562.189999</v>
      </c>
      <c r="Y12" s="8">
        <v>0.22134597</v>
      </c>
      <c r="Z12" s="3">
        <f t="shared" si="4"/>
        <v>182591275892.65997</v>
      </c>
      <c r="AA12" s="2">
        <f t="shared" si="5"/>
        <v>0.14523722047845952</v>
      </c>
      <c r="AB12" s="16"/>
    </row>
    <row r="13" spans="1:28" x14ac:dyDescent="0.25">
      <c r="A13" s="13" t="s">
        <v>24</v>
      </c>
      <c r="B13" s="3">
        <f t="shared" ref="B13:AA13" si="8">SUM(B6:B12)</f>
        <v>20985902337.139999</v>
      </c>
      <c r="C13" s="7">
        <f t="shared" si="8"/>
        <v>0.99999998999999984</v>
      </c>
      <c r="D13" s="3">
        <f t="shared" si="8"/>
        <v>261296165986.07001</v>
      </c>
      <c r="E13" s="7">
        <f t="shared" si="8"/>
        <v>0.99999999000000006</v>
      </c>
      <c r="F13" s="3">
        <f t="shared" si="8"/>
        <v>10381531030.280001</v>
      </c>
      <c r="G13" s="7">
        <f t="shared" si="8"/>
        <v>1.0000000099999999</v>
      </c>
      <c r="H13" s="3">
        <f t="shared" si="8"/>
        <v>381901450155.93994</v>
      </c>
      <c r="I13" s="7">
        <f t="shared" si="8"/>
        <v>1</v>
      </c>
      <c r="J13" s="3">
        <f t="shared" si="8"/>
        <v>196827517307.53998</v>
      </c>
      <c r="K13" s="7">
        <f t="shared" si="8"/>
        <v>1</v>
      </c>
      <c r="L13" s="3">
        <f t="shared" si="8"/>
        <v>10034658198.710001</v>
      </c>
      <c r="M13" s="7">
        <f t="shared" si="8"/>
        <v>1</v>
      </c>
      <c r="N13" s="3">
        <f>SUM(N6:N12)</f>
        <v>243383458268.29001</v>
      </c>
      <c r="O13" s="7">
        <f t="shared" si="8"/>
        <v>0.99999999000000006</v>
      </c>
      <c r="P13" s="3">
        <f t="shared" si="8"/>
        <v>1124810683283.9702</v>
      </c>
      <c r="Q13" s="7">
        <f t="shared" si="8"/>
        <v>0.99999999999999989</v>
      </c>
      <c r="R13" s="3">
        <f t="shared" si="8"/>
        <v>21731723117.32</v>
      </c>
      <c r="S13" s="7">
        <f t="shared" si="8"/>
        <v>0.99999999999999989</v>
      </c>
      <c r="T13" s="3">
        <f t="shared" si="8"/>
        <v>28192473802.340004</v>
      </c>
      <c r="U13" s="7">
        <f t="shared" si="8"/>
        <v>0.99999999000000006</v>
      </c>
      <c r="V13" s="3">
        <f t="shared" si="8"/>
        <v>49924196919.660011</v>
      </c>
      <c r="W13" s="7">
        <f t="shared" si="8"/>
        <v>0.99999999999999978</v>
      </c>
      <c r="X13" s="3">
        <f t="shared" si="8"/>
        <v>82458525805.820007</v>
      </c>
      <c r="Y13" s="7">
        <f t="shared" si="8"/>
        <v>0.99999999000000006</v>
      </c>
      <c r="Z13" s="3">
        <f>SUM(Z6:Z12)</f>
        <v>1257193406009.45</v>
      </c>
      <c r="AA13" s="7">
        <f t="shared" si="8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25</v>
      </c>
      <c r="P15" s="16"/>
      <c r="R15" s="16"/>
      <c r="T15" s="16"/>
    </row>
    <row r="16" spans="1:28" x14ac:dyDescent="0.25">
      <c r="A16" s="5" t="s">
        <v>26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3EDB8-D47F-40BB-A394-4F7F9B81EAF6}">
  <dimension ref="A1:AB28"/>
  <sheetViews>
    <sheetView showGridLines="0" zoomScaleNormal="100" workbookViewId="0">
      <selection activeCell="N24" sqref="N24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/>
      <c r="Y1"/>
      <c r="Z1"/>
      <c r="AA1"/>
      <c r="AB1"/>
    </row>
    <row r="2" spans="1:28" x14ac:dyDescent="0.25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5" t="s">
        <v>1</v>
      </c>
      <c r="B4" s="21" t="s">
        <v>2</v>
      </c>
      <c r="C4" s="22"/>
      <c r="D4" s="21" t="s">
        <v>3</v>
      </c>
      <c r="E4" s="22"/>
      <c r="F4" s="21" t="s">
        <v>4</v>
      </c>
      <c r="G4" s="22"/>
      <c r="H4" s="21" t="s">
        <v>5</v>
      </c>
      <c r="I4" s="22"/>
      <c r="J4" s="21" t="s">
        <v>6</v>
      </c>
      <c r="K4" s="22"/>
      <c r="L4" s="21" t="s">
        <v>7</v>
      </c>
      <c r="M4" s="22"/>
      <c r="N4" s="21" t="s">
        <v>8</v>
      </c>
      <c r="O4" s="22"/>
      <c r="P4" s="21" t="s">
        <v>9</v>
      </c>
      <c r="Q4" s="22"/>
      <c r="R4" s="21" t="s">
        <v>10</v>
      </c>
      <c r="S4" s="22"/>
      <c r="T4" s="21" t="s">
        <v>11</v>
      </c>
      <c r="U4" s="22"/>
      <c r="V4" s="21" t="s">
        <v>12</v>
      </c>
      <c r="W4" s="22"/>
      <c r="X4" s="26" t="s">
        <v>13</v>
      </c>
      <c r="Y4" s="27"/>
      <c r="Z4" s="21" t="s">
        <v>14</v>
      </c>
      <c r="AA4" s="22"/>
    </row>
    <row r="5" spans="1:28" ht="31.5" customHeight="1" x14ac:dyDescent="0.25">
      <c r="A5" s="25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25">
      <c r="A6" s="12" t="s">
        <v>17</v>
      </c>
      <c r="B6" s="6">
        <v>0</v>
      </c>
      <c r="C6" s="6">
        <v>0</v>
      </c>
      <c r="D6" s="1">
        <v>8234312682.6300001</v>
      </c>
      <c r="E6" s="8">
        <v>3.1159360000000001E-2</v>
      </c>
      <c r="F6" s="1">
        <v>446130428.42000002</v>
      </c>
      <c r="G6" s="8">
        <v>4.1681259999999998E-2</v>
      </c>
      <c r="H6" s="1">
        <v>10050612719.860001</v>
      </c>
      <c r="I6" s="8">
        <v>2.6059990000000002E-2</v>
      </c>
      <c r="J6" s="1">
        <v>6273810880.1700001</v>
      </c>
      <c r="K6" s="8">
        <v>3.1470930000000001E-2</v>
      </c>
      <c r="L6" s="1">
        <v>2409269698.48</v>
      </c>
      <c r="M6" s="8">
        <v>0.23873099</v>
      </c>
      <c r="N6" s="1">
        <v>12611378478.459999</v>
      </c>
      <c r="O6" s="8">
        <v>5.1126739999999997E-2</v>
      </c>
      <c r="P6" s="3">
        <f t="shared" ref="P6:P12" si="0">+B6+D6+F6+H6+J6+L6+N6</f>
        <v>40025514888.020004</v>
      </c>
      <c r="Q6" s="2">
        <f t="shared" ref="Q6:Q12" si="1">+P6/$P$13</f>
        <v>3.5168915801791718E-2</v>
      </c>
      <c r="R6" s="1">
        <v>619034523.21000004</v>
      </c>
      <c r="S6" s="8">
        <v>2.8300579999999999E-2</v>
      </c>
      <c r="T6" s="1">
        <v>1660496333.1500001</v>
      </c>
      <c r="U6" s="8">
        <v>5.8670519999999997E-2</v>
      </c>
      <c r="V6" s="3">
        <f t="shared" ref="V6:V12" si="2">R6+T6</f>
        <v>2279530856.3600001</v>
      </c>
      <c r="W6" s="2">
        <f t="shared" ref="W6:W12" si="3">V6/$V$13</f>
        <v>4.5431046897728651E-2</v>
      </c>
      <c r="X6" s="1">
        <v>2313891163.0999999</v>
      </c>
      <c r="Y6" s="8">
        <v>2.748273E-2</v>
      </c>
      <c r="Z6" s="3">
        <f t="shared" ref="Z6:Z12" si="4">P6+V6+X6</f>
        <v>44618936907.480003</v>
      </c>
      <c r="AA6" s="2">
        <f t="shared" ref="AA6:AA12" si="5">Z6/$Z$13</f>
        <v>3.5065003414874618E-2</v>
      </c>
      <c r="AB6" s="16"/>
    </row>
    <row r="7" spans="1:28" x14ac:dyDescent="0.25">
      <c r="A7" s="12" t="s">
        <v>18</v>
      </c>
      <c r="B7" s="1">
        <v>225803861.72</v>
      </c>
      <c r="C7" s="8">
        <v>1.058125E-2</v>
      </c>
      <c r="D7" s="6">
        <v>0</v>
      </c>
      <c r="E7" s="6">
        <v>0</v>
      </c>
      <c r="F7" s="1">
        <v>733872759.94000006</v>
      </c>
      <c r="G7" s="8">
        <v>6.856458E-2</v>
      </c>
      <c r="H7" s="1">
        <v>1235157886.8299999</v>
      </c>
      <c r="I7" s="8">
        <v>3.2026099999999998E-3</v>
      </c>
      <c r="J7" s="6">
        <v>0</v>
      </c>
      <c r="K7" s="6">
        <v>0</v>
      </c>
      <c r="L7" s="6">
        <v>0</v>
      </c>
      <c r="M7" s="6">
        <v>0</v>
      </c>
      <c r="N7" s="1">
        <v>2114038506.24</v>
      </c>
      <c r="O7" s="8">
        <v>8.5703499999999991E-3</v>
      </c>
      <c r="P7" s="3">
        <f t="shared" si="0"/>
        <v>4308873014.7299995</v>
      </c>
      <c r="Q7" s="2">
        <f t="shared" si="1"/>
        <v>3.7860447936675667E-3</v>
      </c>
      <c r="R7" s="1">
        <v>91372925.390000001</v>
      </c>
      <c r="S7" s="8">
        <v>4.17732E-3</v>
      </c>
      <c r="T7" s="1">
        <v>407687116.08999997</v>
      </c>
      <c r="U7" s="8">
        <v>1.440486E-2</v>
      </c>
      <c r="V7" s="3">
        <f t="shared" si="2"/>
        <v>499060041.47999996</v>
      </c>
      <c r="W7" s="2">
        <f t="shared" si="3"/>
        <v>9.9462659546818728E-3</v>
      </c>
      <c r="X7" s="1">
        <v>38026458.380000003</v>
      </c>
      <c r="Y7" s="8">
        <v>4.5165E-4</v>
      </c>
      <c r="Z7" s="3">
        <f t="shared" si="4"/>
        <v>4845959514.5899992</v>
      </c>
      <c r="AA7" s="2">
        <f t="shared" si="5"/>
        <v>3.8083289003453631E-3</v>
      </c>
      <c r="AB7" s="16"/>
    </row>
    <row r="8" spans="1:28" x14ac:dyDescent="0.25">
      <c r="A8" s="12" t="s">
        <v>19</v>
      </c>
      <c r="B8" s="1">
        <v>63159608.140000001</v>
      </c>
      <c r="C8" s="8">
        <v>2.9596800000000001E-3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63159608.140000001</v>
      </c>
      <c r="Q8" s="20">
        <f t="shared" si="1"/>
        <v>5.5495974179576651E-5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 t="s">
        <v>29</v>
      </c>
      <c r="Z8" s="3">
        <f t="shared" si="4"/>
        <v>63159608.140000001</v>
      </c>
      <c r="AA8" s="20">
        <f t="shared" si="5"/>
        <v>4.9635693465837984E-5</v>
      </c>
      <c r="AB8" s="16"/>
    </row>
    <row r="9" spans="1:28" x14ac:dyDescent="0.25">
      <c r="A9" s="12" t="s">
        <v>20</v>
      </c>
      <c r="B9" s="1">
        <v>15462586423.24</v>
      </c>
      <c r="C9" s="8">
        <v>0.72458241999999995</v>
      </c>
      <c r="D9" s="1">
        <v>169678884132.48999</v>
      </c>
      <c r="E9" s="8">
        <v>0.64207985000000001</v>
      </c>
      <c r="F9" s="1">
        <v>6727559559.9300003</v>
      </c>
      <c r="G9" s="8">
        <v>0.62854531999999996</v>
      </c>
      <c r="H9" s="1">
        <v>255419617265.19</v>
      </c>
      <c r="I9" s="8">
        <v>0.66227130999999995</v>
      </c>
      <c r="J9" s="1">
        <v>129764328747.47</v>
      </c>
      <c r="K9" s="8">
        <v>0.65092870999999997</v>
      </c>
      <c r="L9" s="1">
        <v>7634653348.6599998</v>
      </c>
      <c r="M9" s="8">
        <v>0.75650656999999999</v>
      </c>
      <c r="N9" s="1">
        <v>182111299936</v>
      </c>
      <c r="O9" s="8">
        <v>0.73828232000000005</v>
      </c>
      <c r="P9" s="3">
        <f t="shared" si="0"/>
        <v>766798929412.97998</v>
      </c>
      <c r="Q9" s="2">
        <f t="shared" si="1"/>
        <v>0.67375740351814273</v>
      </c>
      <c r="R9" s="1">
        <v>15468165830.57</v>
      </c>
      <c r="S9" s="8">
        <v>0.70716268999999998</v>
      </c>
      <c r="T9" s="1">
        <v>24937686049.900002</v>
      </c>
      <c r="U9" s="8">
        <v>0.88112625</v>
      </c>
      <c r="V9" s="3">
        <f t="shared" si="2"/>
        <v>40405851880.470001</v>
      </c>
      <c r="W9" s="2">
        <f t="shared" si="3"/>
        <v>0.80528857356884409</v>
      </c>
      <c r="X9" s="1">
        <v>52561749258.309998</v>
      </c>
      <c r="Y9" s="8">
        <v>0.62429056000000005</v>
      </c>
      <c r="Z9" s="3">
        <f t="shared" si="4"/>
        <v>859766530551.76001</v>
      </c>
      <c r="AA9" s="2">
        <f t="shared" si="5"/>
        <v>0.67567087921223745</v>
      </c>
      <c r="AB9" s="16"/>
    </row>
    <row r="10" spans="1:28" x14ac:dyDescent="0.25">
      <c r="A10" s="12" t="s">
        <v>21</v>
      </c>
      <c r="B10" s="1">
        <v>1974522381.7</v>
      </c>
      <c r="C10" s="8">
        <v>9.2526839999999999E-2</v>
      </c>
      <c r="D10" s="1">
        <v>44676959761.580002</v>
      </c>
      <c r="E10" s="8">
        <v>0.16906155</v>
      </c>
      <c r="F10" s="1">
        <v>144740473.06</v>
      </c>
      <c r="G10" s="8">
        <v>1.3522869999999999E-2</v>
      </c>
      <c r="H10" s="1">
        <v>39064801867.739998</v>
      </c>
      <c r="I10" s="8">
        <v>0.10129017</v>
      </c>
      <c r="J10" s="1">
        <v>17846038986.07</v>
      </c>
      <c r="K10" s="8">
        <v>8.9519970000000004E-2</v>
      </c>
      <c r="L10" s="6">
        <v>0</v>
      </c>
      <c r="M10" s="6">
        <v>0</v>
      </c>
      <c r="N10" s="1">
        <v>24532668429.34</v>
      </c>
      <c r="O10" s="8">
        <v>9.9455859999999993E-2</v>
      </c>
      <c r="P10" s="3">
        <f t="shared" si="0"/>
        <v>128239731899.48999</v>
      </c>
      <c r="Q10" s="2">
        <f t="shared" si="1"/>
        <v>0.11267943326239149</v>
      </c>
      <c r="R10" s="1">
        <v>66960131.899999999</v>
      </c>
      <c r="S10" s="8">
        <v>3.0612399999999998E-3</v>
      </c>
      <c r="T10" s="1">
        <v>356369182.24000001</v>
      </c>
      <c r="U10" s="8">
        <v>1.2591639999999999E-2</v>
      </c>
      <c r="V10" s="3">
        <f t="shared" si="2"/>
        <v>423329314.13999999</v>
      </c>
      <c r="W10" s="2">
        <f t="shared" si="3"/>
        <v>8.436952660771678E-3</v>
      </c>
      <c r="X10" s="1">
        <v>8083612203.46</v>
      </c>
      <c r="Y10" s="8">
        <v>9.6011319999999997E-2</v>
      </c>
      <c r="Z10" s="3">
        <f t="shared" si="4"/>
        <v>136746673417.09</v>
      </c>
      <c r="AA10" s="2">
        <f t="shared" si="5"/>
        <v>0.10746608733161363</v>
      </c>
      <c r="AB10" s="16"/>
    </row>
    <row r="11" spans="1:28" x14ac:dyDescent="0.25">
      <c r="A11" s="12" t="s">
        <v>22</v>
      </c>
      <c r="B11" s="1">
        <v>2189065788.6900001</v>
      </c>
      <c r="C11" s="8">
        <v>0.10258042000000001</v>
      </c>
      <c r="D11" s="1">
        <v>6018024528.4399996</v>
      </c>
      <c r="E11" s="8">
        <v>2.277274E-2</v>
      </c>
      <c r="F11" s="1">
        <v>2228578235</v>
      </c>
      <c r="G11" s="8">
        <v>0.20821255999999999</v>
      </c>
      <c r="H11" s="1">
        <v>12517361810.25</v>
      </c>
      <c r="I11" s="8">
        <v>3.2455959999999999E-2</v>
      </c>
      <c r="J11" s="1">
        <v>5396247127.1400003</v>
      </c>
      <c r="K11" s="8">
        <v>2.706886E-2</v>
      </c>
      <c r="L11" s="1">
        <v>48062477.659999996</v>
      </c>
      <c r="M11" s="8">
        <v>4.7624399999999997E-3</v>
      </c>
      <c r="N11" s="1">
        <v>7017965602.8699999</v>
      </c>
      <c r="O11" s="8">
        <v>2.8450949999999999E-2</v>
      </c>
      <c r="P11" s="3">
        <f t="shared" si="0"/>
        <v>35415305570.049995</v>
      </c>
      <c r="Q11" s="2">
        <f t="shared" si="1"/>
        <v>3.1118098122470583E-2</v>
      </c>
      <c r="R11" s="1">
        <v>744157459.98000002</v>
      </c>
      <c r="S11" s="8">
        <v>3.4020870000000002E-2</v>
      </c>
      <c r="T11" s="1">
        <v>939819004.97000003</v>
      </c>
      <c r="U11" s="8">
        <v>3.3206739999999998E-2</v>
      </c>
      <c r="V11" s="3">
        <f t="shared" si="2"/>
        <v>1683976464.95</v>
      </c>
      <c r="W11" s="2">
        <f t="shared" si="3"/>
        <v>3.3561648678877357E-2</v>
      </c>
      <c r="X11" s="1">
        <v>2828214145.8200002</v>
      </c>
      <c r="Y11" s="8">
        <v>3.3591490000000002E-2</v>
      </c>
      <c r="Z11" s="3">
        <f t="shared" si="4"/>
        <v>39927496180.819992</v>
      </c>
      <c r="AA11" s="2">
        <f t="shared" si="5"/>
        <v>3.137810730073979E-2</v>
      </c>
      <c r="AB11" s="16"/>
    </row>
    <row r="12" spans="1:28" x14ac:dyDescent="0.25">
      <c r="A12" s="12" t="s">
        <v>23</v>
      </c>
      <c r="B12" s="1">
        <v>1424858474.3800001</v>
      </c>
      <c r="C12" s="8">
        <v>6.6769389999999998E-2</v>
      </c>
      <c r="D12" s="1">
        <v>35656277674.650002</v>
      </c>
      <c r="E12" s="8">
        <v>0.1349265</v>
      </c>
      <c r="F12" s="1">
        <v>422498797.17000002</v>
      </c>
      <c r="G12" s="8">
        <v>3.9473399999999999E-2</v>
      </c>
      <c r="H12" s="1">
        <v>67384627315.889999</v>
      </c>
      <c r="I12" s="8">
        <v>0.17471996000000001</v>
      </c>
      <c r="J12" s="1">
        <v>40072170454.919998</v>
      </c>
      <c r="K12" s="8">
        <v>0.20101152999999999</v>
      </c>
      <c r="L12" s="6">
        <v>0</v>
      </c>
      <c r="M12" s="6">
        <v>0</v>
      </c>
      <c r="N12" s="1">
        <v>18281564603.150002</v>
      </c>
      <c r="O12" s="8">
        <v>7.4113780000000004E-2</v>
      </c>
      <c r="P12" s="3">
        <f t="shared" si="0"/>
        <v>163241997320.16</v>
      </c>
      <c r="Q12" s="2">
        <f t="shared" si="1"/>
        <v>0.14343460852735621</v>
      </c>
      <c r="R12" s="1">
        <v>4883869483.9700003</v>
      </c>
      <c r="S12" s="8">
        <v>0.22327730000000001</v>
      </c>
      <c r="T12" s="6">
        <v>0</v>
      </c>
      <c r="U12" s="6">
        <v>0</v>
      </c>
      <c r="V12" s="3">
        <f t="shared" si="2"/>
        <v>4883869483.9700003</v>
      </c>
      <c r="W12" s="2">
        <f t="shared" si="3"/>
        <v>9.7335512239096506E-2</v>
      </c>
      <c r="X12" s="1">
        <v>18368875153.07</v>
      </c>
      <c r="Y12" s="8">
        <v>0.21817225000000001</v>
      </c>
      <c r="Z12" s="3">
        <f t="shared" si="4"/>
        <v>186494741957.20001</v>
      </c>
      <c r="AA12" s="2">
        <f t="shared" si="5"/>
        <v>0.14656195814672346</v>
      </c>
      <c r="AB12" s="16"/>
    </row>
    <row r="13" spans="1:28" x14ac:dyDescent="0.25">
      <c r="A13" s="13" t="s">
        <v>24</v>
      </c>
      <c r="B13" s="3">
        <f t="shared" ref="B13:AA13" si="6">SUM(B6:B12)</f>
        <v>21339996537.869999</v>
      </c>
      <c r="C13" s="7">
        <f t="shared" si="6"/>
        <v>1</v>
      </c>
      <c r="D13" s="3">
        <f t="shared" si="6"/>
        <v>264264458779.79001</v>
      </c>
      <c r="E13" s="7">
        <f t="shared" si="6"/>
        <v>1</v>
      </c>
      <c r="F13" s="3">
        <f t="shared" si="6"/>
        <v>10703380253.520002</v>
      </c>
      <c r="G13" s="7">
        <f t="shared" si="6"/>
        <v>0.99999998999999995</v>
      </c>
      <c r="H13" s="3">
        <f t="shared" si="6"/>
        <v>385672178865.76001</v>
      </c>
      <c r="I13" s="7">
        <f t="shared" si="6"/>
        <v>0.99999999999999989</v>
      </c>
      <c r="J13" s="3">
        <f t="shared" si="6"/>
        <v>199352596195.77002</v>
      </c>
      <c r="K13" s="7">
        <f t="shared" si="6"/>
        <v>1</v>
      </c>
      <c r="L13" s="3">
        <f t="shared" si="6"/>
        <v>10091985524.799999</v>
      </c>
      <c r="M13" s="7">
        <f t="shared" si="6"/>
        <v>1</v>
      </c>
      <c r="N13" s="3">
        <f>SUM(N6:N12)</f>
        <v>246668915556.06</v>
      </c>
      <c r="O13" s="7">
        <f t="shared" si="6"/>
        <v>1</v>
      </c>
      <c r="P13" s="3">
        <f t="shared" si="6"/>
        <v>1138093511713.5701</v>
      </c>
      <c r="Q13" s="7">
        <f t="shared" si="6"/>
        <v>0.99999999999999989</v>
      </c>
      <c r="R13" s="3">
        <f t="shared" si="6"/>
        <v>21873560355.02</v>
      </c>
      <c r="S13" s="7">
        <f t="shared" si="6"/>
        <v>0.99999999999999989</v>
      </c>
      <c r="T13" s="3">
        <f t="shared" si="6"/>
        <v>28302057686.350006</v>
      </c>
      <c r="U13" s="7">
        <f t="shared" si="6"/>
        <v>1.0000000099999999</v>
      </c>
      <c r="V13" s="3">
        <f t="shared" si="6"/>
        <v>50175618041.369995</v>
      </c>
      <c r="W13" s="7">
        <f t="shared" si="6"/>
        <v>1.0000000000000002</v>
      </c>
      <c r="X13" s="3">
        <f t="shared" si="6"/>
        <v>84194368382.139999</v>
      </c>
      <c r="Y13" s="7">
        <f t="shared" si="6"/>
        <v>1.0000000000000002</v>
      </c>
      <c r="Z13" s="3">
        <f>SUM(Z6:Z12)</f>
        <v>1272463498137.0798</v>
      </c>
      <c r="AA13" s="7">
        <f t="shared" si="6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25</v>
      </c>
      <c r="P15" s="16"/>
      <c r="R15" s="16"/>
      <c r="T15" s="16"/>
    </row>
    <row r="16" spans="1:28" x14ac:dyDescent="0.25">
      <c r="A16" s="5" t="s">
        <v>26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96D2-D550-4398-98DA-10B5AE8AE3AB}">
  <dimension ref="A1:AB28"/>
  <sheetViews>
    <sheetView showGridLines="0" zoomScaleNormal="100" workbookViewId="0">
      <selection activeCell="P22" sqref="P22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/>
      <c r="Y1"/>
      <c r="Z1"/>
      <c r="AA1"/>
      <c r="AB1"/>
    </row>
    <row r="2" spans="1:28" x14ac:dyDescent="0.25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5" t="s">
        <v>1</v>
      </c>
      <c r="B4" s="21" t="s">
        <v>2</v>
      </c>
      <c r="C4" s="22"/>
      <c r="D4" s="21" t="s">
        <v>3</v>
      </c>
      <c r="E4" s="22"/>
      <c r="F4" s="21" t="s">
        <v>4</v>
      </c>
      <c r="G4" s="22"/>
      <c r="H4" s="21" t="s">
        <v>5</v>
      </c>
      <c r="I4" s="22"/>
      <c r="J4" s="21" t="s">
        <v>6</v>
      </c>
      <c r="K4" s="22"/>
      <c r="L4" s="21" t="s">
        <v>7</v>
      </c>
      <c r="M4" s="22"/>
      <c r="N4" s="21" t="s">
        <v>8</v>
      </c>
      <c r="O4" s="22"/>
      <c r="P4" s="21" t="s">
        <v>9</v>
      </c>
      <c r="Q4" s="22"/>
      <c r="R4" s="21" t="s">
        <v>10</v>
      </c>
      <c r="S4" s="22"/>
      <c r="T4" s="21" t="s">
        <v>11</v>
      </c>
      <c r="U4" s="22"/>
      <c r="V4" s="21" t="s">
        <v>12</v>
      </c>
      <c r="W4" s="22"/>
      <c r="X4" s="26" t="s">
        <v>13</v>
      </c>
      <c r="Y4" s="27"/>
      <c r="Z4" s="21" t="s">
        <v>14</v>
      </c>
      <c r="AA4" s="22"/>
    </row>
    <row r="5" spans="1:28" ht="31.5" customHeight="1" x14ac:dyDescent="0.25">
      <c r="A5" s="25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25">
      <c r="A6" s="12" t="s">
        <v>17</v>
      </c>
      <c r="B6" s="6">
        <v>0</v>
      </c>
      <c r="C6" s="6">
        <v>0</v>
      </c>
      <c r="D6" s="1">
        <v>4431691545.2799997</v>
      </c>
      <c r="E6" s="8">
        <v>1.6568119999999999E-2</v>
      </c>
      <c r="F6" s="1">
        <v>551858384.35000002</v>
      </c>
      <c r="G6" s="8">
        <v>4.8183660000000003E-2</v>
      </c>
      <c r="H6" s="1">
        <v>7215045417.3999996</v>
      </c>
      <c r="I6" s="8">
        <v>1.8503869999999999E-2</v>
      </c>
      <c r="J6" s="1">
        <v>7245947995.3299999</v>
      </c>
      <c r="K6" s="8">
        <v>3.592045E-2</v>
      </c>
      <c r="L6" s="1">
        <v>2492530775.1900001</v>
      </c>
      <c r="M6" s="8">
        <v>0.24529408</v>
      </c>
      <c r="N6" s="1">
        <v>9744802873.5799999</v>
      </c>
      <c r="O6" s="8">
        <v>3.9037809999999999E-2</v>
      </c>
      <c r="P6" s="3">
        <f t="shared" ref="P6:P12" si="0">+B6+D6+F6+H6+J6+L6+N6</f>
        <v>31681876991.129997</v>
      </c>
      <c r="Q6" s="2">
        <f t="shared" ref="Q6:Q12" si="1">+P6/$P$13</f>
        <v>2.7502253549382228E-2</v>
      </c>
      <c r="R6" s="1">
        <v>596450419.78999996</v>
      </c>
      <c r="S6" s="8">
        <v>2.677647E-2</v>
      </c>
      <c r="T6" s="1">
        <v>1615573295.28</v>
      </c>
      <c r="U6" s="8">
        <v>5.6775480000000003E-2</v>
      </c>
      <c r="V6" s="3">
        <f t="shared" ref="V6:V12" si="2">R6+T6</f>
        <v>2212023715.0699997</v>
      </c>
      <c r="W6" s="2">
        <f t="shared" ref="W6:W12" si="3">V6/$V$13</f>
        <v>4.3603302429363354E-2</v>
      </c>
      <c r="X6" s="1">
        <v>2581032698.1199999</v>
      </c>
      <c r="Y6" s="8">
        <v>3.0260120000000001E-2</v>
      </c>
      <c r="Z6" s="3">
        <f t="shared" ref="Z6:Z12" si="4">P6+V6+X6</f>
        <v>36474933404.32</v>
      </c>
      <c r="AA6" s="2">
        <f t="shared" ref="AA6:AA12" si="5">Z6/$Z$13</f>
        <v>2.8319061680323283E-2</v>
      </c>
      <c r="AB6" s="16"/>
    </row>
    <row r="7" spans="1:28" x14ac:dyDescent="0.25">
      <c r="A7" s="12" t="s">
        <v>18</v>
      </c>
      <c r="B7" s="1">
        <v>64905683.57</v>
      </c>
      <c r="C7" s="8">
        <v>3.0037200000000001E-3</v>
      </c>
      <c r="D7" s="6">
        <v>40141953.590000004</v>
      </c>
      <c r="E7" s="6">
        <v>1.5007E-4</v>
      </c>
      <c r="F7" s="1">
        <v>682671353.22000003</v>
      </c>
      <c r="G7" s="8">
        <v>5.9605159999999997E-2</v>
      </c>
      <c r="H7" s="1">
        <v>666821478.70000005</v>
      </c>
      <c r="I7" s="8">
        <v>1.7101499999999999E-3</v>
      </c>
      <c r="J7" s="6">
        <v>0</v>
      </c>
      <c r="K7" s="6">
        <v>0</v>
      </c>
      <c r="L7" s="6">
        <v>0</v>
      </c>
      <c r="M7" s="6">
        <v>0</v>
      </c>
      <c r="N7" s="1">
        <v>2245524969.79</v>
      </c>
      <c r="O7" s="8">
        <v>8.9955999999999994E-3</v>
      </c>
      <c r="P7" s="3">
        <f t="shared" si="0"/>
        <v>3700065438.8699999</v>
      </c>
      <c r="Q7" s="2">
        <f t="shared" si="1"/>
        <v>3.2119352612093926E-3</v>
      </c>
      <c r="R7" s="1">
        <v>109340572.48</v>
      </c>
      <c r="S7" s="8">
        <v>4.9086299999999998E-3</v>
      </c>
      <c r="T7" s="1">
        <v>317306067.22000003</v>
      </c>
      <c r="U7" s="8">
        <v>1.115097E-2</v>
      </c>
      <c r="V7" s="3">
        <f t="shared" si="2"/>
        <v>426646639.70000005</v>
      </c>
      <c r="W7" s="2">
        <f t="shared" si="3"/>
        <v>8.4100375301455685E-3</v>
      </c>
      <c r="X7" s="1">
        <v>38419655.079999998</v>
      </c>
      <c r="Y7" s="8">
        <v>4.5042999999999998E-4</v>
      </c>
      <c r="Z7" s="3">
        <f t="shared" si="4"/>
        <v>4165131733.6499996</v>
      </c>
      <c r="AA7" s="2">
        <f t="shared" si="5"/>
        <v>3.233799529238789E-3</v>
      </c>
      <c r="AB7" s="16"/>
    </row>
    <row r="8" spans="1:28" x14ac:dyDescent="0.25">
      <c r="A8" s="12" t="s">
        <v>19</v>
      </c>
      <c r="B8" s="1">
        <v>63700539.75</v>
      </c>
      <c r="C8" s="8">
        <v>2.94794E-3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63700539.75</v>
      </c>
      <c r="Q8" s="20">
        <f t="shared" si="1"/>
        <v>5.5296862491053939E-5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63700539.75</v>
      </c>
      <c r="AA8" s="20">
        <f t="shared" si="5"/>
        <v>4.945696526032536E-5</v>
      </c>
      <c r="AB8" s="16"/>
    </row>
    <row r="9" spans="1:28" x14ac:dyDescent="0.25">
      <c r="A9" s="12" t="s">
        <v>20</v>
      </c>
      <c r="B9" s="1">
        <v>15700596538.33</v>
      </c>
      <c r="C9" s="8">
        <v>0.72659492999999997</v>
      </c>
      <c r="D9" s="1">
        <v>175076631367.53</v>
      </c>
      <c r="E9" s="8">
        <v>0.65453351999999998</v>
      </c>
      <c r="F9" s="1">
        <v>7408067728.3900003</v>
      </c>
      <c r="G9" s="8">
        <v>0.64681056999999997</v>
      </c>
      <c r="H9" s="1">
        <v>261546348581.95001</v>
      </c>
      <c r="I9" s="8">
        <v>0.67076769000000003</v>
      </c>
      <c r="J9" s="1">
        <v>129214359992.74001</v>
      </c>
      <c r="K9" s="8">
        <v>0.64055631000000002</v>
      </c>
      <c r="L9" s="1">
        <v>7620404859.1700001</v>
      </c>
      <c r="M9" s="8">
        <v>0.74993664999999998</v>
      </c>
      <c r="N9" s="1">
        <v>186429282510.23001</v>
      </c>
      <c r="O9" s="8">
        <v>0.74683827999999997</v>
      </c>
      <c r="P9" s="3">
        <f t="shared" si="0"/>
        <v>782995691578.34009</v>
      </c>
      <c r="Q9" s="2">
        <f t="shared" si="1"/>
        <v>0.67969918713750233</v>
      </c>
      <c r="R9" s="1">
        <v>15808527903.52</v>
      </c>
      <c r="S9" s="8">
        <v>0.70969276999999997</v>
      </c>
      <c r="T9" s="1">
        <v>25210238891.639999</v>
      </c>
      <c r="U9" s="8">
        <v>0.88595389000000002</v>
      </c>
      <c r="V9" s="3">
        <f t="shared" si="2"/>
        <v>41018766795.160004</v>
      </c>
      <c r="W9" s="2">
        <f t="shared" si="3"/>
        <v>0.80855990903890018</v>
      </c>
      <c r="X9" s="1">
        <v>52757676251.220001</v>
      </c>
      <c r="Y9" s="8">
        <v>0.61853285999999996</v>
      </c>
      <c r="Z9" s="3">
        <f t="shared" si="4"/>
        <v>876772134624.72009</v>
      </c>
      <c r="AA9" s="2">
        <f t="shared" si="5"/>
        <v>0.68072404368215877</v>
      </c>
      <c r="AB9" s="16"/>
    </row>
    <row r="10" spans="1:28" x14ac:dyDescent="0.25">
      <c r="A10" s="12" t="s">
        <v>21</v>
      </c>
      <c r="B10" s="1">
        <v>1984567008.3599999</v>
      </c>
      <c r="C10" s="8">
        <v>9.1842140000000003E-2</v>
      </c>
      <c r="D10" s="1">
        <v>44940345948.690002</v>
      </c>
      <c r="E10" s="8">
        <v>0.16801193</v>
      </c>
      <c r="F10" s="1">
        <v>144953195.96000001</v>
      </c>
      <c r="G10" s="8">
        <v>1.26561E-2</v>
      </c>
      <c r="H10" s="1">
        <v>39355747833.370003</v>
      </c>
      <c r="I10" s="8">
        <v>0.10093264</v>
      </c>
      <c r="J10" s="1">
        <v>17934872832.389999</v>
      </c>
      <c r="K10" s="8">
        <v>8.890882E-2</v>
      </c>
      <c r="L10" s="6">
        <v>0</v>
      </c>
      <c r="M10" s="6">
        <v>0</v>
      </c>
      <c r="N10" s="1">
        <v>24747052669.220001</v>
      </c>
      <c r="O10" s="8">
        <v>9.9137030000000001E-2</v>
      </c>
      <c r="P10" s="3">
        <f t="shared" si="0"/>
        <v>129107539487.99001</v>
      </c>
      <c r="Q10" s="2">
        <f t="shared" si="1"/>
        <v>0.11207506067679278</v>
      </c>
      <c r="R10" s="1">
        <v>69329195.590000004</v>
      </c>
      <c r="S10" s="8">
        <v>3.1124E-3</v>
      </c>
      <c r="T10" s="1">
        <v>361343380.62</v>
      </c>
      <c r="U10" s="8">
        <v>1.2698549999999999E-2</v>
      </c>
      <c r="V10" s="3">
        <f t="shared" si="2"/>
        <v>430672576.21000004</v>
      </c>
      <c r="W10" s="2">
        <f t="shared" si="3"/>
        <v>8.4893965921714418E-3</v>
      </c>
      <c r="X10" s="1">
        <v>8154780392.6199999</v>
      </c>
      <c r="Y10" s="8">
        <v>9.5606930000000007E-2</v>
      </c>
      <c r="Z10" s="3">
        <f t="shared" si="4"/>
        <v>137692992456.82001</v>
      </c>
      <c r="AA10" s="2">
        <f t="shared" si="5"/>
        <v>0.10690455012239027</v>
      </c>
      <c r="AB10" s="16"/>
    </row>
    <row r="11" spans="1:28" x14ac:dyDescent="0.25">
      <c r="A11" s="12" t="s">
        <v>22</v>
      </c>
      <c r="B11" s="1">
        <v>2350266612.77</v>
      </c>
      <c r="C11" s="8">
        <v>0.10876605</v>
      </c>
      <c r="D11" s="1">
        <v>6616964494.8800001</v>
      </c>
      <c r="E11" s="8">
        <v>2.473788E-2</v>
      </c>
      <c r="F11" s="1">
        <v>2239634106.3600001</v>
      </c>
      <c r="G11" s="8">
        <v>0.19554614000000001</v>
      </c>
      <c r="H11" s="1">
        <v>12231396955.33</v>
      </c>
      <c r="I11" s="8">
        <v>3.1368920000000002E-2</v>
      </c>
      <c r="J11" s="1">
        <v>5427605057.8699999</v>
      </c>
      <c r="K11" s="8">
        <v>2.6906349999999999E-2</v>
      </c>
      <c r="L11" s="1">
        <v>48462450</v>
      </c>
      <c r="M11" s="8">
        <v>4.7692699999999999E-3</v>
      </c>
      <c r="N11" s="1">
        <v>7408019419.71</v>
      </c>
      <c r="O11" s="8">
        <v>2.9676629999999999E-2</v>
      </c>
      <c r="P11" s="3">
        <f t="shared" si="0"/>
        <v>36322349096.919998</v>
      </c>
      <c r="Q11" s="2">
        <f t="shared" si="1"/>
        <v>3.153053257079258E-2</v>
      </c>
      <c r="R11" s="1">
        <v>751228893.66999996</v>
      </c>
      <c r="S11" s="8">
        <v>3.3724940000000002E-2</v>
      </c>
      <c r="T11" s="1">
        <v>951013426.22000003</v>
      </c>
      <c r="U11" s="8">
        <v>3.3421109999999997E-2</v>
      </c>
      <c r="V11" s="3">
        <f t="shared" si="2"/>
        <v>1702242319.8899999</v>
      </c>
      <c r="W11" s="2">
        <f t="shared" si="3"/>
        <v>3.355451669733836E-2</v>
      </c>
      <c r="X11" s="1">
        <v>2841007640.6799998</v>
      </c>
      <c r="Y11" s="8">
        <v>3.3308070000000002E-2</v>
      </c>
      <c r="Z11" s="3">
        <f t="shared" si="4"/>
        <v>40865599057.489998</v>
      </c>
      <c r="AA11" s="2">
        <f t="shared" si="5"/>
        <v>3.1727965270948393E-2</v>
      </c>
      <c r="AB11" s="16"/>
    </row>
    <row r="12" spans="1:28" x14ac:dyDescent="0.25">
      <c r="A12" s="12" t="s">
        <v>23</v>
      </c>
      <c r="B12" s="1">
        <v>1444422218</v>
      </c>
      <c r="C12" s="8">
        <v>6.6845219999999997E-2</v>
      </c>
      <c r="D12" s="1">
        <v>36377289172.050003</v>
      </c>
      <c r="E12" s="8">
        <v>0.13599848</v>
      </c>
      <c r="F12" s="1">
        <v>426041308.25999999</v>
      </c>
      <c r="G12" s="8">
        <v>3.7198370000000001E-2</v>
      </c>
      <c r="H12" s="1">
        <v>68905550158.119995</v>
      </c>
      <c r="I12" s="8">
        <v>0.17671672999999999</v>
      </c>
      <c r="J12" s="1">
        <v>41899307930.099998</v>
      </c>
      <c r="K12" s="8">
        <v>0.20770807999999999</v>
      </c>
      <c r="L12" s="6">
        <v>0</v>
      </c>
      <c r="M12" s="6">
        <v>0</v>
      </c>
      <c r="N12" s="1">
        <v>19050019213.740002</v>
      </c>
      <c r="O12" s="8">
        <v>7.6314640000000003E-2</v>
      </c>
      <c r="P12" s="3">
        <f t="shared" si="0"/>
        <v>168102630000.26999</v>
      </c>
      <c r="Q12" s="2">
        <f t="shared" si="1"/>
        <v>0.14592573394182973</v>
      </c>
      <c r="R12" s="1">
        <v>4940294300.1599998</v>
      </c>
      <c r="S12" s="8">
        <v>0.2217848</v>
      </c>
      <c r="T12" s="6">
        <v>0</v>
      </c>
      <c r="U12" s="6">
        <v>0</v>
      </c>
      <c r="V12" s="3">
        <f t="shared" si="2"/>
        <v>4940294300.1599998</v>
      </c>
      <c r="W12" s="2">
        <f t="shared" si="3"/>
        <v>9.7382837712081075E-2</v>
      </c>
      <c r="X12" s="1">
        <v>18921946858.310001</v>
      </c>
      <c r="Y12" s="8">
        <v>0.22184158000000001</v>
      </c>
      <c r="Z12" s="3">
        <f t="shared" si="4"/>
        <v>191964871158.73999</v>
      </c>
      <c r="AA12" s="2">
        <f t="shared" si="5"/>
        <v>0.14904112274968026</v>
      </c>
      <c r="AB12" s="16"/>
    </row>
    <row r="13" spans="1:28" x14ac:dyDescent="0.25">
      <c r="A13" s="13" t="s">
        <v>24</v>
      </c>
      <c r="B13" s="3">
        <f t="shared" ref="B13:AA13" si="6">SUM(B6:B12)</f>
        <v>21608458600.779999</v>
      </c>
      <c r="C13" s="7">
        <f t="shared" si="6"/>
        <v>1</v>
      </c>
      <c r="D13" s="3">
        <f t="shared" si="6"/>
        <v>267483064482.02002</v>
      </c>
      <c r="E13" s="7">
        <f t="shared" si="6"/>
        <v>1</v>
      </c>
      <c r="F13" s="3">
        <f t="shared" si="6"/>
        <v>11453226076.540001</v>
      </c>
      <c r="G13" s="7">
        <f t="shared" si="6"/>
        <v>1</v>
      </c>
      <c r="H13" s="3">
        <f t="shared" si="6"/>
        <v>389920910424.87006</v>
      </c>
      <c r="I13" s="7">
        <f t="shared" si="6"/>
        <v>1</v>
      </c>
      <c r="J13" s="3">
        <f t="shared" si="6"/>
        <v>201722093808.43002</v>
      </c>
      <c r="K13" s="7">
        <f t="shared" si="6"/>
        <v>1.0000000099999999</v>
      </c>
      <c r="L13" s="3">
        <f t="shared" si="6"/>
        <v>10161398084.360001</v>
      </c>
      <c r="M13" s="7">
        <f t="shared" si="6"/>
        <v>1</v>
      </c>
      <c r="N13" s="3">
        <f>SUM(N6:N12)</f>
        <v>249624701656.26999</v>
      </c>
      <c r="O13" s="7">
        <f t="shared" si="6"/>
        <v>0.99999998999999984</v>
      </c>
      <c r="P13" s="3">
        <f t="shared" si="6"/>
        <v>1151973853133.27</v>
      </c>
      <c r="Q13" s="7">
        <f t="shared" si="6"/>
        <v>1</v>
      </c>
      <c r="R13" s="3">
        <f t="shared" si="6"/>
        <v>22275171285.209999</v>
      </c>
      <c r="S13" s="7">
        <f t="shared" si="6"/>
        <v>1.0000000099999999</v>
      </c>
      <c r="T13" s="3">
        <f t="shared" si="6"/>
        <v>28455475060.98</v>
      </c>
      <c r="U13" s="7">
        <f t="shared" si="6"/>
        <v>1</v>
      </c>
      <c r="V13" s="3">
        <f t="shared" si="6"/>
        <v>50730646346.190002</v>
      </c>
      <c r="W13" s="7">
        <f t="shared" si="6"/>
        <v>1</v>
      </c>
      <c r="X13" s="3">
        <f t="shared" si="6"/>
        <v>85294863496.029999</v>
      </c>
      <c r="Y13" s="7">
        <f t="shared" si="6"/>
        <v>0.99999998999999995</v>
      </c>
      <c r="Z13" s="3">
        <f>SUM(Z6:Z12)</f>
        <v>1287999362975.49</v>
      </c>
      <c r="AA13" s="7">
        <f t="shared" si="6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25</v>
      </c>
      <c r="P15" s="16"/>
      <c r="R15" s="16"/>
      <c r="T15" s="16"/>
    </row>
    <row r="16" spans="1:28" x14ac:dyDescent="0.25">
      <c r="A16" s="5" t="s">
        <v>26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DBBD-D1BE-47A2-9332-485EC04B3B89}">
  <dimension ref="A1:AB28"/>
  <sheetViews>
    <sheetView showGridLines="0" zoomScaleNormal="100" workbookViewId="0">
      <selection activeCell="L27" sqref="L27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/>
      <c r="Y1"/>
      <c r="Z1"/>
      <c r="AA1"/>
      <c r="AB1"/>
    </row>
    <row r="2" spans="1:28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5" t="s">
        <v>1</v>
      </c>
      <c r="B4" s="21" t="s">
        <v>2</v>
      </c>
      <c r="C4" s="22"/>
      <c r="D4" s="21" t="s">
        <v>3</v>
      </c>
      <c r="E4" s="22"/>
      <c r="F4" s="21" t="s">
        <v>4</v>
      </c>
      <c r="G4" s="22"/>
      <c r="H4" s="21" t="s">
        <v>5</v>
      </c>
      <c r="I4" s="22"/>
      <c r="J4" s="21" t="s">
        <v>6</v>
      </c>
      <c r="K4" s="22"/>
      <c r="L4" s="21" t="s">
        <v>7</v>
      </c>
      <c r="M4" s="22"/>
      <c r="N4" s="21" t="s">
        <v>8</v>
      </c>
      <c r="O4" s="22"/>
      <c r="P4" s="21" t="s">
        <v>9</v>
      </c>
      <c r="Q4" s="22"/>
      <c r="R4" s="21" t="s">
        <v>10</v>
      </c>
      <c r="S4" s="22"/>
      <c r="T4" s="21" t="s">
        <v>11</v>
      </c>
      <c r="U4" s="22"/>
      <c r="V4" s="21" t="s">
        <v>12</v>
      </c>
      <c r="W4" s="22"/>
      <c r="X4" s="26" t="s">
        <v>13</v>
      </c>
      <c r="Y4" s="27"/>
      <c r="Z4" s="21" t="s">
        <v>14</v>
      </c>
      <c r="AA4" s="22"/>
    </row>
    <row r="5" spans="1:28" ht="31.5" customHeight="1" x14ac:dyDescent="0.25">
      <c r="A5" s="25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25">
      <c r="A6" s="12" t="s">
        <v>17</v>
      </c>
      <c r="B6" s="6">
        <v>69307146</v>
      </c>
      <c r="C6" s="6">
        <v>3.1252699999999999E-3</v>
      </c>
      <c r="D6" s="1">
        <v>833384325.5</v>
      </c>
      <c r="E6" s="8">
        <v>3.1095599999999999E-3</v>
      </c>
      <c r="F6" s="1">
        <v>966339607.13999999</v>
      </c>
      <c r="G6" s="8">
        <v>8.2766370000000006E-2</v>
      </c>
      <c r="H6" s="1">
        <v>8509509794.6199999</v>
      </c>
      <c r="I6" s="8">
        <v>2.1749689999999999E-2</v>
      </c>
      <c r="J6" s="1">
        <v>7565629194.54</v>
      </c>
      <c r="K6" s="8">
        <v>3.7189939999999998E-2</v>
      </c>
      <c r="L6" s="1">
        <v>2511198486.5</v>
      </c>
      <c r="M6" s="8">
        <v>0.24299034</v>
      </c>
      <c r="N6" s="1">
        <v>10162292673.1</v>
      </c>
      <c r="O6" s="8">
        <v>4.0441049999999999E-2</v>
      </c>
      <c r="P6" s="3">
        <f t="shared" ref="P6:P12" si="0">+B6+D6+F6+H6+J6+L6+N6</f>
        <v>30617661227.400002</v>
      </c>
      <c r="Q6" s="2">
        <f t="shared" ref="Q6:Q12" si="1">+P6/$P$13</f>
        <v>2.6436484269235786E-2</v>
      </c>
      <c r="R6" s="1">
        <v>421006717.72000003</v>
      </c>
      <c r="S6" s="8">
        <v>1.8883190000000001E-2</v>
      </c>
      <c r="T6" s="1">
        <v>644251353.22000003</v>
      </c>
      <c r="U6" s="8">
        <v>2.2660590000000001E-2</v>
      </c>
      <c r="V6" s="3">
        <f t="shared" ref="V6:V12" si="2">R6+T6</f>
        <v>1065258070.9400001</v>
      </c>
      <c r="W6" s="2">
        <f t="shared" ref="W6:W12" si="3">V6/$V$13</f>
        <v>2.1000320732702825E-2</v>
      </c>
      <c r="X6" s="1">
        <v>2686779813.3099999</v>
      </c>
      <c r="Y6" s="8">
        <v>3.1282270000000001E-2</v>
      </c>
      <c r="Z6" s="3">
        <f t="shared" ref="Z6:Z12" si="4">P6+V6+X6</f>
        <v>34369699111.650002</v>
      </c>
      <c r="AA6" s="2">
        <f t="shared" ref="AA6:AA12" si="5">Z6/$Z$13</f>
        <v>2.6544952739897886E-2</v>
      </c>
      <c r="AB6" s="16"/>
    </row>
    <row r="7" spans="1:28" x14ac:dyDescent="0.25">
      <c r="A7" s="12" t="s">
        <v>18</v>
      </c>
      <c r="B7" s="1">
        <v>67698980.810000002</v>
      </c>
      <c r="C7" s="8">
        <v>3.0527599999999998E-3</v>
      </c>
      <c r="D7" s="6">
        <v>0</v>
      </c>
      <c r="E7" s="6">
        <v>0</v>
      </c>
      <c r="F7" s="1">
        <v>162634755.78999999</v>
      </c>
      <c r="G7" s="8">
        <v>1.3929560000000001E-2</v>
      </c>
      <c r="H7" s="1">
        <v>461438601.88</v>
      </c>
      <c r="I7" s="8">
        <v>1.1793999999999999E-3</v>
      </c>
      <c r="J7" s="6">
        <v>0</v>
      </c>
      <c r="K7" s="6">
        <v>0</v>
      </c>
      <c r="L7" s="6">
        <v>0</v>
      </c>
      <c r="M7" s="6">
        <v>0</v>
      </c>
      <c r="N7" s="1">
        <v>1205561153.78</v>
      </c>
      <c r="O7" s="8">
        <v>4.7975600000000002E-3</v>
      </c>
      <c r="P7" s="3">
        <f t="shared" si="0"/>
        <v>1897333492.26</v>
      </c>
      <c r="Q7" s="2">
        <f t="shared" si="1"/>
        <v>1.6382318247331752E-3</v>
      </c>
      <c r="R7" s="1">
        <v>69963267.290000007</v>
      </c>
      <c r="S7" s="8">
        <v>3.13802E-3</v>
      </c>
      <c r="T7" s="1">
        <v>75393266.549999997</v>
      </c>
      <c r="U7" s="8">
        <v>2.6518499999999999E-3</v>
      </c>
      <c r="V7" s="3">
        <f t="shared" si="2"/>
        <v>145356533.84</v>
      </c>
      <c r="W7" s="2">
        <f t="shared" si="3"/>
        <v>2.8655345728010951E-3</v>
      </c>
      <c r="X7" s="1">
        <v>37256389.380000003</v>
      </c>
      <c r="Y7" s="8">
        <v>4.3377999999999998E-4</v>
      </c>
      <c r="Z7" s="3">
        <f t="shared" si="4"/>
        <v>2079946415.48</v>
      </c>
      <c r="AA7" s="2">
        <f t="shared" si="5"/>
        <v>1.6064173015038659E-3</v>
      </c>
      <c r="AB7" s="16"/>
    </row>
    <row r="8" spans="1:28" x14ac:dyDescent="0.25">
      <c r="A8" s="12" t="s">
        <v>19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0</v>
      </c>
      <c r="Q8" s="20">
        <f t="shared" si="1"/>
        <v>0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0</v>
      </c>
      <c r="AA8" s="20">
        <f t="shared" si="5"/>
        <v>0</v>
      </c>
      <c r="AB8" s="16"/>
    </row>
    <row r="9" spans="1:28" x14ac:dyDescent="0.25">
      <c r="A9" s="12" t="s">
        <v>20</v>
      </c>
      <c r="B9" s="1">
        <v>16257429183.01</v>
      </c>
      <c r="C9" s="8">
        <v>0.73309804000000001</v>
      </c>
      <c r="D9" s="1">
        <v>179882434414.54999</v>
      </c>
      <c r="E9" s="8">
        <v>0.67118626999999997</v>
      </c>
      <c r="F9" s="1">
        <v>7741411041.9899998</v>
      </c>
      <c r="G9" s="8">
        <v>0.66304689999999999</v>
      </c>
      <c r="H9" s="1">
        <v>262606177848.48999</v>
      </c>
      <c r="I9" s="8">
        <v>0.67120221000000002</v>
      </c>
      <c r="J9" s="1">
        <v>130598561513.61</v>
      </c>
      <c r="K9" s="8">
        <v>0.64197596000000001</v>
      </c>
      <c r="L9" s="1">
        <v>7774509594.4099998</v>
      </c>
      <c r="M9" s="8">
        <v>0.75228254000000006</v>
      </c>
      <c r="N9" s="1">
        <v>188845856077.23001</v>
      </c>
      <c r="O9" s="8">
        <v>0.75151597000000003</v>
      </c>
      <c r="P9" s="3">
        <f t="shared" si="0"/>
        <v>793706379673.29004</v>
      </c>
      <c r="Q9" s="2">
        <f t="shared" si="1"/>
        <v>0.68531708103972777</v>
      </c>
      <c r="R9" s="1">
        <v>15878079149.02</v>
      </c>
      <c r="S9" s="8">
        <v>0.71217098000000001</v>
      </c>
      <c r="T9" s="1">
        <v>26396548326.130001</v>
      </c>
      <c r="U9" s="8">
        <v>0.92845942999999997</v>
      </c>
      <c r="V9" s="3">
        <f t="shared" si="2"/>
        <v>42274627475.150002</v>
      </c>
      <c r="W9" s="2">
        <f t="shared" si="3"/>
        <v>0.83339498667237477</v>
      </c>
      <c r="X9" s="1">
        <v>52929962553.889999</v>
      </c>
      <c r="Y9" s="8">
        <v>0.61626530000000002</v>
      </c>
      <c r="Z9" s="3">
        <f t="shared" si="4"/>
        <v>888910969702.33008</v>
      </c>
      <c r="AA9" s="2">
        <f t="shared" si="5"/>
        <v>0.68653786010966233</v>
      </c>
      <c r="AB9" s="16"/>
    </row>
    <row r="10" spans="1:28" x14ac:dyDescent="0.25">
      <c r="A10" s="12" t="s">
        <v>21</v>
      </c>
      <c r="B10" s="1">
        <v>1999076569.5799999</v>
      </c>
      <c r="C10" s="8">
        <v>9.0144580000000002E-2</v>
      </c>
      <c r="D10" s="1">
        <v>45089411711.370003</v>
      </c>
      <c r="E10" s="8">
        <v>0.16823985</v>
      </c>
      <c r="F10" s="1">
        <v>144115667.72999999</v>
      </c>
      <c r="G10" s="8">
        <v>1.2343410000000001E-2</v>
      </c>
      <c r="H10" s="1">
        <v>39464597919.550003</v>
      </c>
      <c r="I10" s="8">
        <v>0.10086863</v>
      </c>
      <c r="J10" s="1">
        <v>18065770705.939999</v>
      </c>
      <c r="K10" s="8">
        <v>8.8804889999999997E-2</v>
      </c>
      <c r="L10" s="6">
        <v>0</v>
      </c>
      <c r="M10" s="6">
        <v>0</v>
      </c>
      <c r="N10" s="1">
        <v>24744597300.029999</v>
      </c>
      <c r="O10" s="8">
        <v>9.8471630000000004E-2</v>
      </c>
      <c r="P10" s="3">
        <f t="shared" si="0"/>
        <v>129507569874.20001</v>
      </c>
      <c r="Q10" s="2">
        <f t="shared" si="1"/>
        <v>0.11182189287084812</v>
      </c>
      <c r="R10" s="1">
        <v>69295617.439999998</v>
      </c>
      <c r="S10" s="8">
        <v>3.10808E-3</v>
      </c>
      <c r="T10" s="1">
        <v>357516849.80000001</v>
      </c>
      <c r="U10" s="8">
        <v>1.257512E-2</v>
      </c>
      <c r="V10" s="3">
        <f t="shared" si="2"/>
        <v>426812467.24000001</v>
      </c>
      <c r="W10" s="2">
        <f t="shared" si="3"/>
        <v>8.4141101102824349E-3</v>
      </c>
      <c r="X10" s="1">
        <v>8185922945.6199999</v>
      </c>
      <c r="Y10" s="8">
        <v>9.5308970000000007E-2</v>
      </c>
      <c r="Z10" s="3">
        <f t="shared" si="4"/>
        <v>138120305287.06003</v>
      </c>
      <c r="AA10" s="2">
        <f t="shared" si="5"/>
        <v>0.1066752712717962</v>
      </c>
      <c r="AB10" s="16"/>
    </row>
    <row r="11" spans="1:28" x14ac:dyDescent="0.25">
      <c r="A11" s="12" t="s">
        <v>22</v>
      </c>
      <c r="B11" s="1">
        <v>2347047431.4699998</v>
      </c>
      <c r="C11" s="8">
        <v>0.10583567000000001</v>
      </c>
      <c r="D11" s="1">
        <v>6596314418.25</v>
      </c>
      <c r="E11" s="8">
        <v>2.4612499999999999E-2</v>
      </c>
      <c r="F11" s="1">
        <v>2246527465.2800002</v>
      </c>
      <c r="G11" s="8">
        <v>0.19241364</v>
      </c>
      <c r="H11" s="1">
        <v>12264780160.940001</v>
      </c>
      <c r="I11" s="8">
        <v>3.1347880000000002E-2</v>
      </c>
      <c r="J11" s="1">
        <v>5446900166.6899996</v>
      </c>
      <c r="K11" s="8">
        <v>2.677502E-2</v>
      </c>
      <c r="L11" s="1">
        <v>48852689.359999999</v>
      </c>
      <c r="M11" s="8">
        <v>4.7271199999999996E-3</v>
      </c>
      <c r="N11" s="1">
        <v>7407649101.4799995</v>
      </c>
      <c r="O11" s="8">
        <v>2.9478890000000001E-2</v>
      </c>
      <c r="P11" s="3">
        <f t="shared" si="0"/>
        <v>36358071433.470001</v>
      </c>
      <c r="Q11" s="2">
        <f t="shared" si="1"/>
        <v>3.1392978594018572E-2</v>
      </c>
      <c r="R11" s="1">
        <v>740979190.80999994</v>
      </c>
      <c r="S11" s="8">
        <v>3.3234739999999999E-2</v>
      </c>
      <c r="T11" s="1">
        <v>956771387.96000004</v>
      </c>
      <c r="U11" s="8">
        <v>3.3653009999999997E-2</v>
      </c>
      <c r="V11" s="3">
        <f t="shared" si="2"/>
        <v>1697750578.77</v>
      </c>
      <c r="W11" s="2">
        <f t="shared" si="3"/>
        <v>3.3469173011607248E-2</v>
      </c>
      <c r="X11" s="1">
        <v>2839695497.71</v>
      </c>
      <c r="Y11" s="8">
        <v>3.3062670000000002E-2</v>
      </c>
      <c r="Z11" s="3">
        <f t="shared" si="4"/>
        <v>40895517509.949997</v>
      </c>
      <c r="AA11" s="2">
        <f t="shared" si="5"/>
        <v>3.1585076612070863E-2</v>
      </c>
      <c r="AB11" s="16"/>
    </row>
    <row r="12" spans="1:28" x14ac:dyDescent="0.25">
      <c r="A12" s="12" t="s">
        <v>23</v>
      </c>
      <c r="B12" s="1">
        <v>1435777715.2</v>
      </c>
      <c r="C12" s="8">
        <v>6.4743679999999998E-2</v>
      </c>
      <c r="D12" s="1">
        <v>35605181316.940002</v>
      </c>
      <c r="E12" s="8">
        <v>0.13285182000000001</v>
      </c>
      <c r="F12" s="1">
        <v>414481878.93000001</v>
      </c>
      <c r="G12" s="8">
        <v>3.5500110000000001E-2</v>
      </c>
      <c r="H12" s="1">
        <v>67940983468.379997</v>
      </c>
      <c r="I12" s="8">
        <v>0.17365219000000001</v>
      </c>
      <c r="J12" s="1">
        <v>41755306787.709999</v>
      </c>
      <c r="K12" s="8">
        <v>0.2052542</v>
      </c>
      <c r="L12" s="6">
        <v>0</v>
      </c>
      <c r="M12" s="6">
        <v>0</v>
      </c>
      <c r="N12" s="1">
        <v>18920595183.23</v>
      </c>
      <c r="O12" s="8">
        <v>7.5294899999999998E-2</v>
      </c>
      <c r="P12" s="3">
        <f t="shared" si="0"/>
        <v>166072326350.39001</v>
      </c>
      <c r="Q12" s="2">
        <f t="shared" si="1"/>
        <v>0.14339333140143637</v>
      </c>
      <c r="R12" s="1">
        <v>5115994946.3000002</v>
      </c>
      <c r="S12" s="8">
        <v>0.22946498000000001</v>
      </c>
      <c r="T12" s="6">
        <v>0</v>
      </c>
      <c r="U12" s="6">
        <v>0</v>
      </c>
      <c r="V12" s="3">
        <f t="shared" si="2"/>
        <v>5115994946.3000002</v>
      </c>
      <c r="W12" s="2">
        <f t="shared" si="3"/>
        <v>0.10085587490023168</v>
      </c>
      <c r="X12" s="1">
        <v>19208655737.07</v>
      </c>
      <c r="Y12" s="8">
        <v>0.22364701000000001</v>
      </c>
      <c r="Z12" s="3">
        <f t="shared" si="4"/>
        <v>190396977033.76001</v>
      </c>
      <c r="AA12" s="2">
        <f t="shared" si="5"/>
        <v>0.14705042196506879</v>
      </c>
      <c r="AB12" s="16"/>
    </row>
    <row r="13" spans="1:28" x14ac:dyDescent="0.25">
      <c r="A13" s="13" t="s">
        <v>24</v>
      </c>
      <c r="B13" s="3">
        <f t="shared" ref="B13:AA13" si="6">SUM(B6:B12)</f>
        <v>22176337026.070004</v>
      </c>
      <c r="C13" s="7">
        <f t="shared" si="6"/>
        <v>1</v>
      </c>
      <c r="D13" s="3">
        <f t="shared" si="6"/>
        <v>268006726186.60999</v>
      </c>
      <c r="E13" s="7">
        <f t="shared" si="6"/>
        <v>1</v>
      </c>
      <c r="F13" s="3">
        <f t="shared" si="6"/>
        <v>11675510416.860001</v>
      </c>
      <c r="G13" s="7">
        <f t="shared" si="6"/>
        <v>0.99999998999999995</v>
      </c>
      <c r="H13" s="3">
        <f t="shared" si="6"/>
        <v>391247487793.85999</v>
      </c>
      <c r="I13" s="7">
        <f t="shared" si="6"/>
        <v>1</v>
      </c>
      <c r="J13" s="3">
        <f t="shared" si="6"/>
        <v>203432168368.48999</v>
      </c>
      <c r="K13" s="7">
        <f t="shared" si="6"/>
        <v>1.0000000099999999</v>
      </c>
      <c r="L13" s="3">
        <f t="shared" si="6"/>
        <v>10334560770.27</v>
      </c>
      <c r="M13" s="7">
        <f t="shared" si="6"/>
        <v>1</v>
      </c>
      <c r="N13" s="3">
        <f>SUM(N6:N12)</f>
        <v>251286551488.85004</v>
      </c>
      <c r="O13" s="7">
        <f t="shared" si="6"/>
        <v>1</v>
      </c>
      <c r="P13" s="3">
        <f t="shared" si="6"/>
        <v>1158159342051.0103</v>
      </c>
      <c r="Q13" s="7">
        <f t="shared" si="6"/>
        <v>0.99999999999999978</v>
      </c>
      <c r="R13" s="3">
        <f t="shared" si="6"/>
        <v>22295318888.580002</v>
      </c>
      <c r="S13" s="7">
        <f t="shared" si="6"/>
        <v>0.99999999000000006</v>
      </c>
      <c r="T13" s="3">
        <f t="shared" si="6"/>
        <v>28430481183.66</v>
      </c>
      <c r="U13" s="7">
        <f t="shared" si="6"/>
        <v>1</v>
      </c>
      <c r="V13" s="3">
        <f t="shared" si="6"/>
        <v>50725800072.239998</v>
      </c>
      <c r="W13" s="7">
        <f t="shared" si="6"/>
        <v>1</v>
      </c>
      <c r="X13" s="3">
        <f t="shared" si="6"/>
        <v>85888272936.980011</v>
      </c>
      <c r="Y13" s="7">
        <f t="shared" si="6"/>
        <v>1</v>
      </c>
      <c r="Z13" s="3">
        <f>SUM(Z6:Z12)</f>
        <v>1294773415060.2302</v>
      </c>
      <c r="AA13" s="7">
        <f t="shared" si="6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25</v>
      </c>
      <c r="P15" s="16"/>
      <c r="R15" s="16"/>
      <c r="T15" s="16"/>
    </row>
    <row r="16" spans="1:28" x14ac:dyDescent="0.25">
      <c r="A16" s="5" t="s">
        <v>26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5260-D813-4578-9255-0BEE69D0A600}">
  <dimension ref="A1:AB28"/>
  <sheetViews>
    <sheetView showGridLines="0" tabSelected="1" zoomScaleNormal="100" workbookViewId="0">
      <selection activeCell="K19" sqref="K19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/>
      <c r="Y1"/>
      <c r="Z1"/>
      <c r="AA1"/>
      <c r="AB1"/>
    </row>
    <row r="2" spans="1:28" x14ac:dyDescent="0.25">
      <c r="A2" s="24" t="s">
        <v>32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5" t="s">
        <v>1</v>
      </c>
      <c r="B4" s="21" t="s">
        <v>2</v>
      </c>
      <c r="C4" s="22"/>
      <c r="D4" s="21" t="s">
        <v>3</v>
      </c>
      <c r="E4" s="22"/>
      <c r="F4" s="21" t="s">
        <v>4</v>
      </c>
      <c r="G4" s="22"/>
      <c r="H4" s="21" t="s">
        <v>5</v>
      </c>
      <c r="I4" s="22"/>
      <c r="J4" s="21" t="s">
        <v>6</v>
      </c>
      <c r="K4" s="22"/>
      <c r="L4" s="21" t="s">
        <v>7</v>
      </c>
      <c r="M4" s="22"/>
      <c r="N4" s="21" t="s">
        <v>8</v>
      </c>
      <c r="O4" s="22"/>
      <c r="P4" s="21" t="s">
        <v>9</v>
      </c>
      <c r="Q4" s="22"/>
      <c r="R4" s="21" t="s">
        <v>10</v>
      </c>
      <c r="S4" s="22"/>
      <c r="T4" s="21" t="s">
        <v>11</v>
      </c>
      <c r="U4" s="22"/>
      <c r="V4" s="21" t="s">
        <v>12</v>
      </c>
      <c r="W4" s="22"/>
      <c r="X4" s="26" t="s">
        <v>13</v>
      </c>
      <c r="Y4" s="27"/>
      <c r="Z4" s="21" t="s">
        <v>14</v>
      </c>
      <c r="AA4" s="22"/>
    </row>
    <row r="5" spans="1:28" ht="31.5" customHeight="1" x14ac:dyDescent="0.25">
      <c r="A5" s="25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25">
      <c r="A6" s="12" t="s">
        <v>17</v>
      </c>
      <c r="B6" s="6">
        <v>94885947.959999993</v>
      </c>
      <c r="C6" s="6">
        <v>4.1789899999999996E-3</v>
      </c>
      <c r="D6" s="1">
        <v>250424149.13</v>
      </c>
      <c r="E6" s="8">
        <v>9.2811E-4</v>
      </c>
      <c r="F6" s="1">
        <v>895344397.61000001</v>
      </c>
      <c r="G6" s="8">
        <v>7.5637170000000004E-2</v>
      </c>
      <c r="H6" s="1">
        <v>10069061574.09</v>
      </c>
      <c r="I6" s="8">
        <v>2.5575549999999999E-2</v>
      </c>
      <c r="J6" s="1">
        <v>8695143140.5300007</v>
      </c>
      <c r="K6" s="8">
        <v>4.2347799999999998E-2</v>
      </c>
      <c r="L6" s="1">
        <v>2599274928.4899998</v>
      </c>
      <c r="M6" s="8">
        <v>0.24943319999999999</v>
      </c>
      <c r="N6" s="1">
        <v>11083459010.879999</v>
      </c>
      <c r="O6" s="8">
        <v>4.368785E-2</v>
      </c>
      <c r="P6" s="3">
        <f t="shared" ref="P6:P12" si="0">+B6+D6+F6+H6+J6+L6+N6</f>
        <v>33687593148.689995</v>
      </c>
      <c r="Q6" s="2">
        <f t="shared" ref="Q6:Q12" si="1">+P6/$P$13</f>
        <v>2.8854312216744546E-2</v>
      </c>
      <c r="R6" s="1">
        <v>389169173.55000001</v>
      </c>
      <c r="S6" s="8">
        <v>1.7465930000000001E-2</v>
      </c>
      <c r="T6" s="1">
        <v>603868996.97000003</v>
      </c>
      <c r="U6" s="8">
        <v>2.1134980000000001E-2</v>
      </c>
      <c r="V6" s="3">
        <f t="shared" ref="V6:V12" si="2">R6+T6</f>
        <v>993038170.51999998</v>
      </c>
      <c r="W6" s="2">
        <f t="shared" ref="W6:W12" si="3">V6/$V$13</f>
        <v>1.9527381023034977E-2</v>
      </c>
      <c r="X6" s="1">
        <v>2745300410.1100001</v>
      </c>
      <c r="Y6" s="8">
        <v>3.1740629999999999E-2</v>
      </c>
      <c r="Z6" s="3">
        <f t="shared" ref="Z6:Z12" si="4">P6+V6+X6</f>
        <v>37425931729.319992</v>
      </c>
      <c r="AA6" s="2">
        <f t="shared" ref="AA6:AA12" si="5">Z6/$Z$13</f>
        <v>2.8682134975776159E-2</v>
      </c>
      <c r="AB6" s="16"/>
    </row>
    <row r="7" spans="1:28" x14ac:dyDescent="0.25">
      <c r="A7" s="12" t="s">
        <v>18</v>
      </c>
      <c r="B7" s="1">
        <v>174444175.90000001</v>
      </c>
      <c r="C7" s="8">
        <v>7.6829100000000003E-3</v>
      </c>
      <c r="D7" s="6">
        <v>0</v>
      </c>
      <c r="E7" s="6">
        <v>0</v>
      </c>
      <c r="F7" s="1">
        <v>254345392.44999999</v>
      </c>
      <c r="G7" s="8">
        <v>2.1486669999999999E-2</v>
      </c>
      <c r="H7" s="1">
        <v>466916208.45999998</v>
      </c>
      <c r="I7" s="8">
        <v>1.1859699999999999E-3</v>
      </c>
      <c r="J7" s="6">
        <v>0</v>
      </c>
      <c r="K7" s="6">
        <v>0</v>
      </c>
      <c r="L7" s="6">
        <v>0</v>
      </c>
      <c r="M7" s="6">
        <v>0</v>
      </c>
      <c r="N7" s="1">
        <v>1274141658.6800001</v>
      </c>
      <c r="O7" s="8">
        <v>5.0223100000000003E-3</v>
      </c>
      <c r="P7" s="3">
        <f t="shared" si="0"/>
        <v>2169847435.4899998</v>
      </c>
      <c r="Q7" s="2">
        <f t="shared" si="1"/>
        <v>1.8585315694708694E-3</v>
      </c>
      <c r="R7" s="1">
        <v>63740044.030000001</v>
      </c>
      <c r="S7" s="8">
        <v>2.8606600000000001E-3</v>
      </c>
      <c r="T7" s="1">
        <v>76098345.890000001</v>
      </c>
      <c r="U7" s="8">
        <v>2.6633899999999999E-3</v>
      </c>
      <c r="V7" s="3">
        <f t="shared" si="2"/>
        <v>139838389.92000002</v>
      </c>
      <c r="W7" s="2">
        <f t="shared" si="3"/>
        <v>2.7498213086669838E-3</v>
      </c>
      <c r="X7" s="1">
        <v>42354975.890000001</v>
      </c>
      <c r="Y7" s="8">
        <v>4.8970000000000003E-4</v>
      </c>
      <c r="Z7" s="3">
        <f t="shared" si="4"/>
        <v>2352040801.2999997</v>
      </c>
      <c r="AA7" s="2">
        <f t="shared" si="5"/>
        <v>1.8025349968393437E-3</v>
      </c>
      <c r="AB7" s="16"/>
    </row>
    <row r="8" spans="1:28" x14ac:dyDescent="0.25">
      <c r="A8" s="12" t="s">
        <v>19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0</v>
      </c>
      <c r="Q8" s="20">
        <f t="shared" si="1"/>
        <v>0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0</v>
      </c>
      <c r="AA8" s="20">
        <f t="shared" si="5"/>
        <v>0</v>
      </c>
      <c r="AB8" s="16"/>
    </row>
    <row r="9" spans="1:28" x14ac:dyDescent="0.25">
      <c r="A9" s="12" t="s">
        <v>20</v>
      </c>
      <c r="B9" s="1">
        <v>16496791181.41</v>
      </c>
      <c r="C9" s="8">
        <v>0.72655583999999995</v>
      </c>
      <c r="D9" s="1">
        <v>181279826084.25</v>
      </c>
      <c r="E9" s="8">
        <v>0.67185331000000004</v>
      </c>
      <c r="F9" s="1">
        <v>7837966540.3999996</v>
      </c>
      <c r="G9" s="8">
        <v>0.66213809999999995</v>
      </c>
      <c r="H9" s="1">
        <v>262832443310.56</v>
      </c>
      <c r="I9" s="8">
        <v>0.66759780000000002</v>
      </c>
      <c r="J9" s="1">
        <v>130173785681.92999</v>
      </c>
      <c r="K9" s="8">
        <v>0.63398310000000002</v>
      </c>
      <c r="L9" s="1">
        <v>7774531357.5299997</v>
      </c>
      <c r="M9" s="8">
        <v>0.74606430000000001</v>
      </c>
      <c r="N9" s="1">
        <v>190464535993.29001</v>
      </c>
      <c r="O9" s="8">
        <v>0.75075720999999995</v>
      </c>
      <c r="P9" s="3">
        <f t="shared" si="0"/>
        <v>796859880149.37012</v>
      </c>
      <c r="Q9" s="2">
        <f t="shared" si="1"/>
        <v>0.68253150865785983</v>
      </c>
      <c r="R9" s="1">
        <v>15913108137.219999</v>
      </c>
      <c r="S9" s="8">
        <v>0.71418099999999995</v>
      </c>
      <c r="T9" s="1">
        <v>26599880075.75</v>
      </c>
      <c r="U9" s="8">
        <v>0.93097684999999997</v>
      </c>
      <c r="V9" s="3">
        <f t="shared" si="2"/>
        <v>42512988212.970001</v>
      </c>
      <c r="W9" s="2">
        <f t="shared" si="3"/>
        <v>0.83598732043476898</v>
      </c>
      <c r="X9" s="1">
        <v>52922964936.699997</v>
      </c>
      <c r="Y9" s="8">
        <v>0.61188505000000004</v>
      </c>
      <c r="Z9" s="3">
        <f t="shared" si="4"/>
        <v>892295833299.04004</v>
      </c>
      <c r="AA9" s="2">
        <f t="shared" si="5"/>
        <v>0.68382932224920023</v>
      </c>
      <c r="AB9" s="16"/>
    </row>
    <row r="10" spans="1:28" x14ac:dyDescent="0.25">
      <c r="A10" s="12" t="s">
        <v>21</v>
      </c>
      <c r="B10" s="1">
        <v>1936142945.73</v>
      </c>
      <c r="C10" s="8">
        <v>8.5272100000000003E-2</v>
      </c>
      <c r="D10" s="1">
        <v>45227725649.120003</v>
      </c>
      <c r="E10" s="8">
        <v>0.16762151</v>
      </c>
      <c r="F10" s="1">
        <v>139653695.77000001</v>
      </c>
      <c r="G10" s="8">
        <v>1.1797709999999999E-2</v>
      </c>
      <c r="H10" s="1">
        <v>39151197472.550003</v>
      </c>
      <c r="I10" s="8">
        <v>9.9444550000000007E-2</v>
      </c>
      <c r="J10" s="1">
        <v>17927420006.799999</v>
      </c>
      <c r="K10" s="8">
        <v>8.7311600000000003E-2</v>
      </c>
      <c r="L10" s="6">
        <v>0</v>
      </c>
      <c r="M10" s="6">
        <v>0</v>
      </c>
      <c r="N10" s="1">
        <v>24638549776.139999</v>
      </c>
      <c r="O10" s="8">
        <v>9.7118179999999998E-2</v>
      </c>
      <c r="P10" s="3">
        <f t="shared" si="0"/>
        <v>129020689546.11002</v>
      </c>
      <c r="Q10" s="2">
        <f t="shared" si="1"/>
        <v>0.11050962418571883</v>
      </c>
      <c r="R10" s="1">
        <v>68898947.269999996</v>
      </c>
      <c r="S10" s="8">
        <v>3.0921899999999999E-3</v>
      </c>
      <c r="T10" s="1">
        <v>354322507.44</v>
      </c>
      <c r="U10" s="8">
        <v>1.240104E-2</v>
      </c>
      <c r="V10" s="3">
        <f t="shared" si="2"/>
        <v>423221454.70999998</v>
      </c>
      <c r="W10" s="2">
        <f t="shared" si="3"/>
        <v>8.3223453524628264E-3</v>
      </c>
      <c r="X10" s="1">
        <v>8083759189.5100002</v>
      </c>
      <c r="Y10" s="8">
        <v>9.3462859999999995E-2</v>
      </c>
      <c r="Z10" s="3">
        <f t="shared" si="4"/>
        <v>137527670190.33002</v>
      </c>
      <c r="AA10" s="2">
        <f t="shared" si="5"/>
        <v>0.10539716760646012</v>
      </c>
      <c r="AB10" s="16"/>
    </row>
    <row r="11" spans="1:28" x14ac:dyDescent="0.25">
      <c r="A11" s="12" t="s">
        <v>22</v>
      </c>
      <c r="B11" s="1">
        <v>2556502454.9699998</v>
      </c>
      <c r="C11" s="8">
        <v>0.11259413</v>
      </c>
      <c r="D11" s="1">
        <v>6597805805.9399996</v>
      </c>
      <c r="E11" s="8">
        <v>2.445257E-2</v>
      </c>
      <c r="F11" s="1">
        <v>2293639895.5300002</v>
      </c>
      <c r="G11" s="8">
        <v>0.19376280000000001</v>
      </c>
      <c r="H11" s="1">
        <v>12213608351.16</v>
      </c>
      <c r="I11" s="8">
        <v>3.102272E-2</v>
      </c>
      <c r="J11" s="1">
        <v>5402785236</v>
      </c>
      <c r="K11" s="8">
        <v>2.6313090000000001E-2</v>
      </c>
      <c r="L11" s="1">
        <v>46919368.729999997</v>
      </c>
      <c r="M11" s="8">
        <v>4.5025000000000004E-3</v>
      </c>
      <c r="N11" s="1">
        <v>7383728292.0299997</v>
      </c>
      <c r="O11" s="8">
        <v>2.9104560000000002E-2</v>
      </c>
      <c r="P11" s="3">
        <f t="shared" si="0"/>
        <v>36494989404.360001</v>
      </c>
      <c r="Q11" s="2">
        <f t="shared" si="1"/>
        <v>3.1258921169354505E-2</v>
      </c>
      <c r="R11" s="1">
        <v>735400974.76999998</v>
      </c>
      <c r="S11" s="8">
        <v>3.3004829999999999E-2</v>
      </c>
      <c r="T11" s="1">
        <v>937840340.40999997</v>
      </c>
      <c r="U11" s="8">
        <v>3.2823739999999997E-2</v>
      </c>
      <c r="V11" s="3">
        <f t="shared" si="2"/>
        <v>1673241315.1799998</v>
      </c>
      <c r="W11" s="2">
        <f t="shared" si="3"/>
        <v>3.2903086381759532E-2</v>
      </c>
      <c r="X11" s="1">
        <v>2834383803.8699999</v>
      </c>
      <c r="Y11" s="8">
        <v>3.2770599999999997E-2</v>
      </c>
      <c r="Z11" s="3">
        <f t="shared" si="4"/>
        <v>41002614523.410004</v>
      </c>
      <c r="AA11" s="2">
        <f t="shared" si="5"/>
        <v>3.1423199631362489E-2</v>
      </c>
      <c r="AB11" s="16"/>
    </row>
    <row r="12" spans="1:28" x14ac:dyDescent="0.25">
      <c r="A12" s="12" t="s">
        <v>23</v>
      </c>
      <c r="B12" s="1">
        <v>1446702354.73</v>
      </c>
      <c r="C12" s="8">
        <v>6.3716030000000007E-2</v>
      </c>
      <c r="D12" s="1">
        <v>36464761755.699997</v>
      </c>
      <c r="E12" s="8">
        <v>0.1351445</v>
      </c>
      <c r="F12" s="1">
        <v>416409264.33999997</v>
      </c>
      <c r="G12" s="8">
        <v>3.5177550000000002E-2</v>
      </c>
      <c r="H12" s="1">
        <v>68965559183.350006</v>
      </c>
      <c r="I12" s="8">
        <v>0.17517341</v>
      </c>
      <c r="J12" s="1">
        <v>43127768650.919998</v>
      </c>
      <c r="K12" s="8">
        <v>0.21004440999999999</v>
      </c>
      <c r="L12" s="6">
        <v>0</v>
      </c>
      <c r="M12" s="6">
        <v>0</v>
      </c>
      <c r="N12" s="1">
        <v>18852163342.529999</v>
      </c>
      <c r="O12" s="8">
        <v>7.4309879999999995E-2</v>
      </c>
      <c r="P12" s="3">
        <f t="shared" si="0"/>
        <v>169273364551.56998</v>
      </c>
      <c r="Q12" s="2">
        <f t="shared" si="1"/>
        <v>0.14498710220085143</v>
      </c>
      <c r="R12" s="1">
        <v>5111300464.9099998</v>
      </c>
      <c r="S12" s="8">
        <v>0.22939539</v>
      </c>
      <c r="T12" s="6">
        <v>0</v>
      </c>
      <c r="U12" s="6">
        <v>0</v>
      </c>
      <c r="V12" s="3">
        <f t="shared" si="2"/>
        <v>5111300464.9099998</v>
      </c>
      <c r="W12" s="2">
        <f t="shared" si="3"/>
        <v>0.10051004549930659</v>
      </c>
      <c r="X12" s="1">
        <v>19862914684.630001</v>
      </c>
      <c r="Y12" s="8">
        <v>0.22965116999999999</v>
      </c>
      <c r="Z12" s="3">
        <f t="shared" si="4"/>
        <v>194247579701.10999</v>
      </c>
      <c r="AA12" s="2">
        <f t="shared" si="5"/>
        <v>0.14886564054036186</v>
      </c>
      <c r="AB12" s="16"/>
    </row>
    <row r="13" spans="1:28" x14ac:dyDescent="0.25">
      <c r="A13" s="13" t="s">
        <v>24</v>
      </c>
      <c r="B13" s="3">
        <f t="shared" ref="B13:AA13" si="6">SUM(B6:B12)</f>
        <v>22705469060.700001</v>
      </c>
      <c r="C13" s="7">
        <f t="shared" si="6"/>
        <v>0.99999999999999989</v>
      </c>
      <c r="D13" s="3">
        <f t="shared" si="6"/>
        <v>269820543444.14001</v>
      </c>
      <c r="E13" s="7">
        <f t="shared" si="6"/>
        <v>1</v>
      </c>
      <c r="F13" s="3">
        <f t="shared" si="6"/>
        <v>11837359186.1</v>
      </c>
      <c r="G13" s="7">
        <f t="shared" si="6"/>
        <v>0.99999999999999989</v>
      </c>
      <c r="H13" s="3">
        <f t="shared" si="6"/>
        <v>393698786100.16992</v>
      </c>
      <c r="I13" s="7">
        <f t="shared" si="6"/>
        <v>0.99999999999999989</v>
      </c>
      <c r="J13" s="3">
        <f t="shared" si="6"/>
        <v>205326902716.17999</v>
      </c>
      <c r="K13" s="7">
        <f t="shared" si="6"/>
        <v>1.0000000000000002</v>
      </c>
      <c r="L13" s="3">
        <f t="shared" si="6"/>
        <v>10420725654.75</v>
      </c>
      <c r="M13" s="7">
        <f t="shared" si="6"/>
        <v>1</v>
      </c>
      <c r="N13" s="3">
        <f>SUM(N6:N12)</f>
        <v>253696578073.54999</v>
      </c>
      <c r="O13" s="7">
        <f t="shared" si="6"/>
        <v>0.99999998999999984</v>
      </c>
      <c r="P13" s="3">
        <f t="shared" si="6"/>
        <v>1167506364235.5901</v>
      </c>
      <c r="Q13" s="7">
        <f t="shared" si="6"/>
        <v>1</v>
      </c>
      <c r="R13" s="3">
        <f t="shared" si="6"/>
        <v>22281617741.75</v>
      </c>
      <c r="S13" s="7">
        <f t="shared" si="6"/>
        <v>1</v>
      </c>
      <c r="T13" s="3">
        <f t="shared" si="6"/>
        <v>28572010266.459999</v>
      </c>
      <c r="U13" s="7">
        <f t="shared" si="6"/>
        <v>0.99999999999999989</v>
      </c>
      <c r="V13" s="3">
        <f t="shared" si="6"/>
        <v>50853628008.210007</v>
      </c>
      <c r="W13" s="7">
        <f t="shared" si="6"/>
        <v>0.99999999999999978</v>
      </c>
      <c r="X13" s="3">
        <f t="shared" si="6"/>
        <v>86491678000.710007</v>
      </c>
      <c r="Y13" s="7">
        <f t="shared" si="6"/>
        <v>1.0000000099999999</v>
      </c>
      <c r="Z13" s="3">
        <f>SUM(Z6:Z12)</f>
        <v>1304851670244.5098</v>
      </c>
      <c r="AA13" s="7">
        <f t="shared" si="6"/>
        <v>1.0000000000000002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25</v>
      </c>
      <c r="P15" s="16"/>
      <c r="R15" s="16"/>
      <c r="T15" s="16"/>
    </row>
    <row r="16" spans="1:28" x14ac:dyDescent="0.25">
      <c r="A16" s="5" t="s">
        <v>26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D4700-D85A-4D38-BA99-8BAEC0BFD4B7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3F17BDF3-33AD-4465-A885-65BD4896EC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DA3446-6BA5-4B07-A0A6-669E9AEB5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</vt:lpstr>
      <vt:lpstr>Febrero</vt:lpstr>
      <vt:lpstr>Marzo</vt:lpstr>
      <vt:lpstr>Abril</vt:lpstr>
      <vt:lpstr>Mayo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2017-06-23T15:36:35Z</dcterms:created>
  <dcterms:modified xsi:type="dcterms:W3CDTF">2025-06-04T19:25:02Z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