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748" documentId="11_DE2EAA4013700FC3D7D7027417E91DF695EF89AA" xr6:coauthVersionLast="47" xr6:coauthVersionMax="47" xr10:uidLastSave="{178E4AF0-DB31-479E-A056-15823209DED2}"/>
  <bookViews>
    <workbookView xWindow="-120" yWindow="-120" windowWidth="29040" windowHeight="15720" activeTab="10" xr2:uid="{00000000-000D-0000-FFFF-FFFF00000000}"/>
  </bookViews>
  <sheets>
    <sheet name="Enero" sheetId="41" r:id="rId1"/>
    <sheet name="Febrero" sheetId="42" r:id="rId2"/>
    <sheet name="Marzo" sheetId="43" r:id="rId3"/>
    <sheet name="Abril" sheetId="44" r:id="rId4"/>
    <sheet name="Mayo" sheetId="45" r:id="rId5"/>
    <sheet name="Junio" sheetId="46" r:id="rId6"/>
    <sheet name="Julio" sheetId="47" r:id="rId7"/>
    <sheet name="Agosto" sheetId="48" r:id="rId8"/>
    <sheet name="Septiembre" sheetId="49" r:id="rId9"/>
    <sheet name="Octubre" sheetId="50" r:id="rId10"/>
    <sheet name="Noviembre" sheetId="52" r:id="rId11"/>
    <sheet name="Hoja1" sheetId="5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52" l="1"/>
  <c r="N13" i="52"/>
  <c r="M13" i="52"/>
  <c r="L13" i="52"/>
  <c r="K13" i="52"/>
  <c r="J13" i="52"/>
  <c r="I13" i="52"/>
  <c r="H13" i="52"/>
  <c r="R13" i="52"/>
  <c r="S13" i="52"/>
  <c r="T13" i="52"/>
  <c r="U13" i="52"/>
  <c r="X13" i="52"/>
  <c r="Y13" i="52"/>
  <c r="G13" i="52"/>
  <c r="F13" i="52"/>
  <c r="E13" i="52"/>
  <c r="D13" i="52"/>
  <c r="C13" i="52"/>
  <c r="B13" i="52"/>
  <c r="V12" i="52"/>
  <c r="P12" i="52"/>
  <c r="V11" i="52"/>
  <c r="P11" i="52"/>
  <c r="V10" i="52"/>
  <c r="P10" i="52"/>
  <c r="V9" i="52"/>
  <c r="P9" i="52"/>
  <c r="V8" i="52"/>
  <c r="P8" i="52"/>
  <c r="V7" i="52"/>
  <c r="P7" i="52"/>
  <c r="V6" i="52"/>
  <c r="P6" i="52"/>
  <c r="Y13" i="50"/>
  <c r="X13" i="50"/>
  <c r="U13" i="50"/>
  <c r="T13" i="50"/>
  <c r="S13" i="50"/>
  <c r="R13" i="50"/>
  <c r="O13" i="50"/>
  <c r="N13" i="50"/>
  <c r="M13" i="50"/>
  <c r="L13" i="50"/>
  <c r="K13" i="50"/>
  <c r="J13" i="50"/>
  <c r="I13" i="50"/>
  <c r="H13" i="50"/>
  <c r="G13" i="50"/>
  <c r="F13" i="50"/>
  <c r="E13" i="50"/>
  <c r="D13" i="50"/>
  <c r="C13" i="50"/>
  <c r="B13" i="50"/>
  <c r="V12" i="50"/>
  <c r="P12" i="50"/>
  <c r="V11" i="50"/>
  <c r="P11" i="50"/>
  <c r="V10" i="50"/>
  <c r="P10" i="50"/>
  <c r="Z10" i="50" s="1"/>
  <c r="V9" i="50"/>
  <c r="P9" i="50"/>
  <c r="Z9" i="50" s="1"/>
  <c r="V8" i="50"/>
  <c r="P8" i="50"/>
  <c r="V7" i="50"/>
  <c r="P7" i="50"/>
  <c r="V6" i="50"/>
  <c r="P6" i="50"/>
  <c r="Y13" i="49"/>
  <c r="X13" i="49"/>
  <c r="U13" i="49"/>
  <c r="T13" i="49"/>
  <c r="S13" i="49"/>
  <c r="R13" i="49"/>
  <c r="O13" i="49"/>
  <c r="N13" i="49"/>
  <c r="M13" i="49"/>
  <c r="L13" i="49"/>
  <c r="K13" i="49"/>
  <c r="J13" i="49"/>
  <c r="I13" i="49"/>
  <c r="H13" i="49"/>
  <c r="G13" i="49"/>
  <c r="F13" i="49"/>
  <c r="E13" i="49"/>
  <c r="D13" i="49"/>
  <c r="C13" i="49"/>
  <c r="B13" i="49"/>
  <c r="V12" i="49"/>
  <c r="P12" i="49"/>
  <c r="V11" i="49"/>
  <c r="P11" i="49"/>
  <c r="V10" i="49"/>
  <c r="P10" i="49"/>
  <c r="Z10" i="49" s="1"/>
  <c r="V9" i="49"/>
  <c r="P9" i="49"/>
  <c r="Z9" i="49" s="1"/>
  <c r="V8" i="49"/>
  <c r="P8" i="49"/>
  <c r="V7" i="49"/>
  <c r="P7" i="49"/>
  <c r="V6" i="49"/>
  <c r="P6" i="49"/>
  <c r="Y13" i="48"/>
  <c r="X13" i="48"/>
  <c r="U13" i="48"/>
  <c r="T13" i="48"/>
  <c r="S13" i="48"/>
  <c r="R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V12" i="48"/>
  <c r="P12" i="48"/>
  <c r="V11" i="48"/>
  <c r="P11" i="48"/>
  <c r="V10" i="48"/>
  <c r="P10" i="48"/>
  <c r="V9" i="48"/>
  <c r="P9" i="48"/>
  <c r="V8" i="48"/>
  <c r="P8" i="48"/>
  <c r="V7" i="48"/>
  <c r="P7" i="48"/>
  <c r="V6" i="48"/>
  <c r="P6" i="48"/>
  <c r="Y13" i="47"/>
  <c r="X13" i="47"/>
  <c r="U13" i="47"/>
  <c r="T13" i="47"/>
  <c r="S13" i="47"/>
  <c r="R13" i="47"/>
  <c r="O13" i="47"/>
  <c r="N13" i="47"/>
  <c r="M13" i="47"/>
  <c r="L13" i="47"/>
  <c r="K13" i="47"/>
  <c r="J13" i="47"/>
  <c r="I13" i="47"/>
  <c r="H13" i="47"/>
  <c r="G13" i="47"/>
  <c r="F13" i="47"/>
  <c r="E13" i="47"/>
  <c r="D13" i="47"/>
  <c r="C13" i="47"/>
  <c r="B13" i="47"/>
  <c r="V12" i="47"/>
  <c r="P12" i="47"/>
  <c r="V11" i="47"/>
  <c r="P11" i="47"/>
  <c r="V10" i="47"/>
  <c r="P10" i="47"/>
  <c r="V9" i="47"/>
  <c r="P9" i="47"/>
  <c r="V8" i="47"/>
  <c r="P8" i="47"/>
  <c r="V7" i="47"/>
  <c r="P7" i="47"/>
  <c r="V6" i="47"/>
  <c r="P6" i="47"/>
  <c r="Y13" i="46"/>
  <c r="X13" i="46"/>
  <c r="U13" i="46"/>
  <c r="T13" i="46"/>
  <c r="S13" i="46"/>
  <c r="R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B13" i="46"/>
  <c r="V12" i="46"/>
  <c r="P12" i="46"/>
  <c r="V11" i="46"/>
  <c r="P11" i="46"/>
  <c r="V10" i="46"/>
  <c r="P10" i="46"/>
  <c r="V9" i="46"/>
  <c r="P9" i="46"/>
  <c r="V8" i="46"/>
  <c r="P8" i="46"/>
  <c r="V7" i="46"/>
  <c r="P7" i="46"/>
  <c r="V6" i="46"/>
  <c r="P6" i="46"/>
  <c r="Z6" i="46" s="1"/>
  <c r="Y13" i="45"/>
  <c r="X13" i="45"/>
  <c r="U13" i="45"/>
  <c r="T13" i="45"/>
  <c r="S13" i="45"/>
  <c r="R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B13" i="45"/>
  <c r="V12" i="45"/>
  <c r="P12" i="45"/>
  <c r="V11" i="45"/>
  <c r="P11" i="45"/>
  <c r="V10" i="45"/>
  <c r="P10" i="45"/>
  <c r="Z10" i="45" s="1"/>
  <c r="V9" i="45"/>
  <c r="P9" i="45"/>
  <c r="Z9" i="45" s="1"/>
  <c r="V8" i="45"/>
  <c r="P8" i="45"/>
  <c r="V7" i="45"/>
  <c r="P7" i="45"/>
  <c r="V6" i="45"/>
  <c r="P6" i="45"/>
  <c r="Y13" i="44"/>
  <c r="X13" i="44"/>
  <c r="U13" i="44"/>
  <c r="T13" i="44"/>
  <c r="S13" i="44"/>
  <c r="R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V12" i="44"/>
  <c r="P12" i="44"/>
  <c r="V11" i="44"/>
  <c r="P11" i="44"/>
  <c r="Z11" i="44" s="1"/>
  <c r="V10" i="44"/>
  <c r="P10" i="44"/>
  <c r="V9" i="44"/>
  <c r="P9" i="44"/>
  <c r="V8" i="44"/>
  <c r="P8" i="44"/>
  <c r="V7" i="44"/>
  <c r="P7" i="44"/>
  <c r="V6" i="44"/>
  <c r="P6" i="44"/>
  <c r="Z6" i="44" s="1"/>
  <c r="Y13" i="43"/>
  <c r="X13" i="43"/>
  <c r="U13" i="43"/>
  <c r="T13" i="43"/>
  <c r="S13" i="43"/>
  <c r="R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B13" i="43"/>
  <c r="V12" i="43"/>
  <c r="P12" i="43"/>
  <c r="V11" i="43"/>
  <c r="P11" i="43"/>
  <c r="Z11" i="43" s="1"/>
  <c r="V10" i="43"/>
  <c r="P10" i="43"/>
  <c r="Z10" i="43" s="1"/>
  <c r="V9" i="43"/>
  <c r="P9" i="43"/>
  <c r="Z9" i="43" s="1"/>
  <c r="V8" i="43"/>
  <c r="P8" i="43"/>
  <c r="V7" i="43"/>
  <c r="P7" i="43"/>
  <c r="V6" i="43"/>
  <c r="P6" i="43"/>
  <c r="Y13" i="42"/>
  <c r="X13" i="42"/>
  <c r="U13" i="42"/>
  <c r="T13" i="42"/>
  <c r="S13" i="42"/>
  <c r="R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V12" i="42"/>
  <c r="P12" i="42"/>
  <c r="V11" i="42"/>
  <c r="P11" i="42"/>
  <c r="V10" i="42"/>
  <c r="P10" i="42"/>
  <c r="Z10" i="42" s="1"/>
  <c r="V9" i="42"/>
  <c r="P9" i="42"/>
  <c r="Z9" i="42" s="1"/>
  <c r="V8" i="42"/>
  <c r="P8" i="42"/>
  <c r="V7" i="42"/>
  <c r="P7" i="42"/>
  <c r="V6" i="42"/>
  <c r="P6" i="42"/>
  <c r="V8" i="41"/>
  <c r="P8" i="41"/>
  <c r="N13" i="41"/>
  <c r="P13" i="52" l="1"/>
  <c r="Q12" i="52" s="1"/>
  <c r="Z6" i="52"/>
  <c r="Q6" i="52"/>
  <c r="V13" i="52"/>
  <c r="W12" i="52" s="1"/>
  <c r="Z7" i="52"/>
  <c r="Q7" i="52"/>
  <c r="W7" i="52"/>
  <c r="Z8" i="52"/>
  <c r="Q8" i="52"/>
  <c r="W8" i="52"/>
  <c r="Z9" i="52"/>
  <c r="Q9" i="52"/>
  <c r="W9" i="52"/>
  <c r="Z10" i="52"/>
  <c r="Q10" i="52"/>
  <c r="W10" i="52"/>
  <c r="Z11" i="52"/>
  <c r="Q11" i="52"/>
  <c r="W11" i="52"/>
  <c r="Z12" i="52"/>
  <c r="Z11" i="50"/>
  <c r="V13" i="50"/>
  <c r="Z12" i="50"/>
  <c r="Z8" i="50"/>
  <c r="P13" i="50"/>
  <c r="Q10" i="50" s="1"/>
  <c r="W7" i="50"/>
  <c r="W9" i="50"/>
  <c r="W10" i="50"/>
  <c r="W11" i="50"/>
  <c r="W12" i="50"/>
  <c r="Z7" i="50"/>
  <c r="W8" i="50"/>
  <c r="W6" i="50"/>
  <c r="W13" i="50" s="1"/>
  <c r="Z6" i="50"/>
  <c r="Z6" i="49"/>
  <c r="P13" i="49"/>
  <c r="Q7" i="49" s="1"/>
  <c r="Z7" i="49"/>
  <c r="Q8" i="49"/>
  <c r="Q9" i="49"/>
  <c r="Q10" i="49"/>
  <c r="Q11" i="49"/>
  <c r="Q12" i="49"/>
  <c r="Z8" i="49"/>
  <c r="Z11" i="49"/>
  <c r="Z12" i="49"/>
  <c r="V13" i="49"/>
  <c r="W10" i="49" s="1"/>
  <c r="Z8" i="48"/>
  <c r="Z10" i="48"/>
  <c r="Z12" i="48"/>
  <c r="V13" i="48"/>
  <c r="W11" i="48" s="1"/>
  <c r="Z7" i="48"/>
  <c r="Z11" i="48"/>
  <c r="Z6" i="48"/>
  <c r="Z9" i="48"/>
  <c r="P13" i="48"/>
  <c r="Z12" i="47"/>
  <c r="Z8" i="47"/>
  <c r="Z10" i="47"/>
  <c r="P13" i="47"/>
  <c r="Q6" i="47" s="1"/>
  <c r="Z7" i="47"/>
  <c r="Q11" i="47"/>
  <c r="Z11" i="47"/>
  <c r="Z9" i="47"/>
  <c r="Z6" i="47"/>
  <c r="V13" i="47"/>
  <c r="W6" i="47" s="1"/>
  <c r="Z8" i="46"/>
  <c r="V13" i="46"/>
  <c r="W12" i="46" s="1"/>
  <c r="Z12" i="46"/>
  <c r="Z11" i="46"/>
  <c r="Z10" i="46"/>
  <c r="Z7" i="46"/>
  <c r="P13" i="46"/>
  <c r="Q6" i="46" s="1"/>
  <c r="Z9" i="46"/>
  <c r="Z8" i="45"/>
  <c r="Z6" i="45"/>
  <c r="Z11" i="45"/>
  <c r="Z12" i="45"/>
  <c r="Z7" i="45"/>
  <c r="V13" i="45"/>
  <c r="W10" i="45" s="1"/>
  <c r="P13" i="45"/>
  <c r="Q12" i="45" s="1"/>
  <c r="Z8" i="44"/>
  <c r="P13" i="44"/>
  <c r="Q7" i="44" s="1"/>
  <c r="Z12" i="44"/>
  <c r="Z10" i="44"/>
  <c r="Z7" i="44"/>
  <c r="Z9" i="44"/>
  <c r="V13" i="44"/>
  <c r="W10" i="44" s="1"/>
  <c r="Z8" i="43"/>
  <c r="Z12" i="43"/>
  <c r="Z6" i="43"/>
  <c r="P13" i="43"/>
  <c r="Q6" i="43" s="1"/>
  <c r="Z7" i="43"/>
  <c r="V13" i="43"/>
  <c r="W7" i="43" s="1"/>
  <c r="Z8" i="42"/>
  <c r="Z12" i="42"/>
  <c r="Z6" i="42"/>
  <c r="Z7" i="42"/>
  <c r="Z11" i="42"/>
  <c r="P13" i="42"/>
  <c r="Q7" i="42" s="1"/>
  <c r="Q8" i="42"/>
  <c r="V13" i="42"/>
  <c r="W10" i="42" s="1"/>
  <c r="Z8" i="41"/>
  <c r="P6" i="41"/>
  <c r="V6" i="41"/>
  <c r="P7" i="41"/>
  <c r="V7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W6" i="52" l="1"/>
  <c r="W13" i="52"/>
  <c r="Q13" i="52"/>
  <c r="Z13" i="52"/>
  <c r="AA6" i="52" s="1"/>
  <c r="Q12" i="50"/>
  <c r="Q11" i="50"/>
  <c r="Q7" i="50"/>
  <c r="Q9" i="50"/>
  <c r="Q8" i="50"/>
  <c r="Q6" i="50"/>
  <c r="Q13" i="50" s="1"/>
  <c r="Z13" i="50"/>
  <c r="W6" i="49"/>
  <c r="Z13" i="49"/>
  <c r="AA6" i="49" s="1"/>
  <c r="Q6" i="49"/>
  <c r="Q13" i="49" s="1"/>
  <c r="W11" i="49"/>
  <c r="W8" i="49"/>
  <c r="W9" i="49"/>
  <c r="W7" i="49"/>
  <c r="W12" i="49"/>
  <c r="Z13" i="48"/>
  <c r="AA7" i="48" s="1"/>
  <c r="W9" i="48"/>
  <c r="W12" i="48"/>
  <c r="W10" i="48"/>
  <c r="W8" i="48"/>
  <c r="W6" i="48"/>
  <c r="W7" i="48"/>
  <c r="Q9" i="48"/>
  <c r="Q11" i="48"/>
  <c r="Q7" i="48"/>
  <c r="Q12" i="48"/>
  <c r="Q10" i="48"/>
  <c r="Q6" i="48"/>
  <c r="Q8" i="48"/>
  <c r="Q9" i="47"/>
  <c r="Q8" i="47"/>
  <c r="Q13" i="47" s="1"/>
  <c r="Q7" i="47"/>
  <c r="Q12" i="47"/>
  <c r="Q10" i="47"/>
  <c r="Z13" i="47"/>
  <c r="AA7" i="47" s="1"/>
  <c r="W12" i="47"/>
  <c r="W11" i="47"/>
  <c r="W10" i="47"/>
  <c r="W9" i="47"/>
  <c r="W8" i="47"/>
  <c r="W7" i="47"/>
  <c r="Q8" i="46"/>
  <c r="W6" i="46"/>
  <c r="W11" i="46"/>
  <c r="W8" i="46"/>
  <c r="W7" i="46"/>
  <c r="W10" i="46"/>
  <c r="W9" i="46"/>
  <c r="Q10" i="46"/>
  <c r="Q9" i="46"/>
  <c r="Q11" i="46"/>
  <c r="Q12" i="46"/>
  <c r="Q7" i="46"/>
  <c r="Z13" i="46"/>
  <c r="Q11" i="45"/>
  <c r="Q8" i="45"/>
  <c r="Q6" i="45"/>
  <c r="Q9" i="45"/>
  <c r="W11" i="45"/>
  <c r="W12" i="45"/>
  <c r="W9" i="45"/>
  <c r="W8" i="45"/>
  <c r="W7" i="45"/>
  <c r="Z13" i="45"/>
  <c r="Q7" i="45"/>
  <c r="Q10" i="45"/>
  <c r="W6" i="45"/>
  <c r="Q6" i="44"/>
  <c r="Q13" i="44" s="1"/>
  <c r="Q8" i="44"/>
  <c r="Q12" i="44"/>
  <c r="Q11" i="44"/>
  <c r="Q9" i="44"/>
  <c r="Q10" i="44"/>
  <c r="Z13" i="44"/>
  <c r="AA7" i="44" s="1"/>
  <c r="W9" i="44"/>
  <c r="W12" i="44"/>
  <c r="W7" i="44"/>
  <c r="W6" i="44"/>
  <c r="W11" i="44"/>
  <c r="W8" i="44"/>
  <c r="Q9" i="43"/>
  <c r="Q12" i="43"/>
  <c r="Q8" i="43"/>
  <c r="Q11" i="43"/>
  <c r="Z13" i="43"/>
  <c r="AA8" i="43" s="1"/>
  <c r="Q7" i="43"/>
  <c r="Q10" i="43"/>
  <c r="Q13" i="43"/>
  <c r="W6" i="43"/>
  <c r="W12" i="43"/>
  <c r="W11" i="43"/>
  <c r="W10" i="43"/>
  <c r="W9" i="43"/>
  <c r="W8" i="43"/>
  <c r="Q12" i="42"/>
  <c r="W7" i="42"/>
  <c r="W12" i="42"/>
  <c r="W11" i="42"/>
  <c r="W9" i="42"/>
  <c r="W8" i="42"/>
  <c r="Z13" i="42"/>
  <c r="W6" i="42"/>
  <c r="W13" i="42" s="1"/>
  <c r="Q6" i="42"/>
  <c r="Q11" i="42"/>
  <c r="Q10" i="42"/>
  <c r="Q9" i="42"/>
  <c r="Z10" i="41"/>
  <c r="Z9" i="41"/>
  <c r="Z11" i="41"/>
  <c r="Z7" i="41"/>
  <c r="O13" i="41"/>
  <c r="I13" i="41"/>
  <c r="Z6" i="41"/>
  <c r="P13" i="41"/>
  <c r="Q8" i="41" s="1"/>
  <c r="Z12" i="41"/>
  <c r="V13" i="41"/>
  <c r="W8" i="41" s="1"/>
  <c r="AA12" i="52" l="1"/>
  <c r="AA11" i="52"/>
  <c r="AA10" i="52"/>
  <c r="AA9" i="52"/>
  <c r="AA8" i="52"/>
  <c r="AA7" i="52"/>
  <c r="AA13" i="52" s="1"/>
  <c r="AA12" i="50"/>
  <c r="AA8" i="50"/>
  <c r="AA9" i="50"/>
  <c r="AA10" i="50"/>
  <c r="AA11" i="50"/>
  <c r="AA7" i="50"/>
  <c r="AA6" i="50"/>
  <c r="W13" i="49"/>
  <c r="AA10" i="49"/>
  <c r="AA13" i="49" s="1"/>
  <c r="AA12" i="49"/>
  <c r="AA8" i="49"/>
  <c r="AA7" i="49"/>
  <c r="AA9" i="49"/>
  <c r="AA11" i="49"/>
  <c r="AA9" i="48"/>
  <c r="W13" i="48"/>
  <c r="AA6" i="48"/>
  <c r="AA12" i="48"/>
  <c r="AA8" i="48"/>
  <c r="AA11" i="48"/>
  <c r="AA10" i="48"/>
  <c r="Q13" i="48"/>
  <c r="W13" i="47"/>
  <c r="AA11" i="47"/>
  <c r="AA9" i="47"/>
  <c r="AA8" i="47"/>
  <c r="AA10" i="47"/>
  <c r="AA12" i="47"/>
  <c r="AA6" i="47"/>
  <c r="W13" i="46"/>
  <c r="Q13" i="46"/>
  <c r="AA8" i="46"/>
  <c r="AA12" i="46"/>
  <c r="AA6" i="46"/>
  <c r="AA11" i="46"/>
  <c r="AA10" i="46"/>
  <c r="AA7" i="46"/>
  <c r="AA9" i="46"/>
  <c r="W13" i="45"/>
  <c r="Q13" i="45"/>
  <c r="AA6" i="45"/>
  <c r="AA8" i="45"/>
  <c r="AA9" i="45"/>
  <c r="AA10" i="45"/>
  <c r="AA11" i="45"/>
  <c r="AA7" i="45"/>
  <c r="AA12" i="45"/>
  <c r="AA6" i="44"/>
  <c r="AA10" i="44"/>
  <c r="AA12" i="44"/>
  <c r="AA11" i="44"/>
  <c r="AA9" i="44"/>
  <c r="AA8" i="44"/>
  <c r="W13" i="44"/>
  <c r="AA9" i="43"/>
  <c r="AA13" i="43" s="1"/>
  <c r="AA10" i="43"/>
  <c r="AA11" i="43"/>
  <c r="AA6" i="43"/>
  <c r="AA7" i="43"/>
  <c r="AA12" i="43"/>
  <c r="W13" i="43"/>
  <c r="Q13" i="42"/>
  <c r="AA12" i="42"/>
  <c r="AA6" i="42"/>
  <c r="AA7" i="42"/>
  <c r="AA8" i="42"/>
  <c r="AA9" i="42"/>
  <c r="AA10" i="42"/>
  <c r="AA11" i="42"/>
  <c r="Z13" i="41"/>
  <c r="AA8" i="41" s="1"/>
  <c r="Q12" i="41"/>
  <c r="W11" i="41"/>
  <c r="W9" i="41"/>
  <c r="W7" i="41"/>
  <c r="Q10" i="41"/>
  <c r="Q7" i="41"/>
  <c r="Q9" i="41"/>
  <c r="Q6" i="41"/>
  <c r="W6" i="41"/>
  <c r="W12" i="41"/>
  <c r="W10" i="41"/>
  <c r="Q11" i="41"/>
  <c r="AA13" i="50" l="1"/>
  <c r="AA13" i="48"/>
  <c r="AA13" i="47"/>
  <c r="AA13" i="46"/>
  <c r="AA13" i="45"/>
  <c r="AA13" i="44"/>
  <c r="AA13" i="42"/>
  <c r="AA12" i="41"/>
  <c r="AA6" i="41"/>
  <c r="Q13" i="41"/>
  <c r="W13" i="41"/>
  <c r="AA7" i="41"/>
  <c r="AA9" i="41"/>
  <c r="AA10" i="41"/>
  <c r="AA11" i="41"/>
  <c r="AA13" i="41" l="1"/>
</calcChain>
</file>

<file path=xl/sharedStrings.xml><?xml version="1.0" encoding="utf-8"?>
<sst xmlns="http://schemas.openxmlformats.org/spreadsheetml/2006/main" count="572" uniqueCount="38">
  <si>
    <t>Inversiones de los Fondos de Pensiones Por Calificación de Riesgo</t>
  </si>
  <si>
    <t>Al 31 de enero 2024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</si>
  <si>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</si>
  <si>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</si>
  <si>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</si>
  <si>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</si>
  <si>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</si>
  <si>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</si>
  <si>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</si>
  <si>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</si>
  <si>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</si>
  <si>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</si>
  <si>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</si>
  <si>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</si>
  <si>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</si>
  <si>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</si>
  <si>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</si>
  <si>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</si>
  <si>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</si>
  <si>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</si>
  <si>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</si>
  <si>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</si>
  <si>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</si>
  <si>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</si>
  <si>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</si>
  <si>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</si>
  <si>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</si>
  <si>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</si>
  <si>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29 de febrero 2024</t>
  </si>
  <si>
    <t>Al 31 de marzo 2024</t>
  </si>
  <si>
    <t>Al 30 de abril 2024</t>
  </si>
  <si>
    <t>Al 31 de mayo 2024</t>
  </si>
  <si>
    <t>Al 30 de junio 2024</t>
  </si>
  <si>
    <t>Al 31 de julio 2024</t>
  </si>
  <si>
    <t>Al 31 de agosto 2024</t>
  </si>
  <si>
    <t>Al 30 de septiembre 2024</t>
  </si>
  <si>
    <t>Al 31 de octubre 2024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</si>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</sst>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#0.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4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2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right"/>
    </xf>
    <xf numFmtId="10" fontId="1" fillId="2" borderId="1" xfId="3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164" fontId="0" fillId="2" borderId="1" xfId="2" applyFont="1" applyFill="1" applyBorder="1" applyAlignment="1">
      <alignment horizontal="right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4096740257.8800001</v>
      </c>
      <c r="E6" s="8">
        <v>1.7839890000000001E-2</v>
      </c>
      <c r="F6" s="1">
        <v>241607692.91</v>
      </c>
      <c r="G6" s="8">
        <v>2.7203290000000001E-2</v>
      </c>
      <c r="H6" s="1">
        <v>7150558098.1899996</v>
      </c>
      <c r="I6" s="8">
        <v>2.1111250000000002E-2</v>
      </c>
      <c r="J6" s="1">
        <v>2615187823.5999999</v>
      </c>
      <c r="K6" s="8">
        <v>1.5572910000000001E-2</v>
      </c>
      <c r="L6" s="1">
        <v>1703591692.8299999</v>
      </c>
      <c r="M6" s="8">
        <v>0.18874869999999999</v>
      </c>
      <c r="N6" s="1">
        <v>3971342570.3400002</v>
      </c>
      <c r="O6" s="8">
        <v>1.9022250000000001E-2</v>
      </c>
      <c r="P6" s="3">
        <f t="shared" ref="P6:P12" si="0">+B6+D6+F6+H6+J6+L6+N6</f>
        <v>19779028135.75</v>
      </c>
      <c r="Q6" s="2">
        <f t="shared" ref="Q6:Q12" si="1">+P6/$P$13</f>
        <v>2.0223116771795308E-2</v>
      </c>
      <c r="R6" s="1">
        <v>441319819.74000001</v>
      </c>
      <c r="S6" s="8">
        <v>2.128857E-2</v>
      </c>
      <c r="T6" s="1">
        <v>1164400620.8699999</v>
      </c>
      <c r="U6" s="8">
        <v>4.297807E-2</v>
      </c>
      <c r="V6" s="3">
        <f t="shared" ref="V6:V12" si="2">R6+T6</f>
        <v>1605720440.6099999</v>
      </c>
      <c r="W6" s="2">
        <f t="shared" ref="W6:W12" si="3">V6/$V$13</f>
        <v>3.3576132985950906E-2</v>
      </c>
      <c r="X6" s="1">
        <v>2363674179.6799998</v>
      </c>
      <c r="Y6" s="8">
        <v>3.3170320000000003E-2</v>
      </c>
      <c r="Z6" s="3">
        <f t="shared" ref="Z6:Z12" si="4">P6+V6+X6</f>
        <v>23748422756.040001</v>
      </c>
      <c r="AA6" s="2">
        <f t="shared" ref="AA6:AA12" si="5">Z6/$Z$13</f>
        <v>2.1646098946802993E-2</v>
      </c>
      <c r="AB6" s="16"/>
    </row>
    <row r="7" spans="1:28" x14ac:dyDescent="0.25">
      <c r="A7" s="12" t="s">
        <v>19</v>
      </c>
      <c r="B7" s="1">
        <v>182533974.63</v>
      </c>
      <c r="C7" s="8">
        <v>1.210438E-2</v>
      </c>
      <c r="D7" s="6">
        <v>0</v>
      </c>
      <c r="E7" s="6">
        <v>0</v>
      </c>
      <c r="F7" s="1">
        <v>55657290.369999997</v>
      </c>
      <c r="G7" s="8">
        <v>6.2666099999999997E-3</v>
      </c>
      <c r="H7" s="1">
        <v>1513914142.1099999</v>
      </c>
      <c r="I7" s="8">
        <v>4.4696700000000002E-3</v>
      </c>
      <c r="J7" s="1">
        <v>35443195.57</v>
      </c>
      <c r="K7" s="8">
        <v>2.1106E-4</v>
      </c>
      <c r="L7" s="6">
        <v>0</v>
      </c>
      <c r="M7" s="6">
        <v>0</v>
      </c>
      <c r="N7" s="1">
        <v>687270661.47000003</v>
      </c>
      <c r="O7" s="8">
        <v>3.2919400000000001E-3</v>
      </c>
      <c r="P7" s="3">
        <f t="shared" si="0"/>
        <v>2474819264.1499996</v>
      </c>
      <c r="Q7" s="2">
        <f t="shared" si="1"/>
        <v>2.5303851445325925E-3</v>
      </c>
      <c r="R7" s="1">
        <v>734119845.27999997</v>
      </c>
      <c r="S7" s="8">
        <v>3.5412770000000003E-2</v>
      </c>
      <c r="T7" s="1">
        <v>185614081.34999999</v>
      </c>
      <c r="U7" s="8">
        <v>6.8510200000000002E-3</v>
      </c>
      <c r="V7" s="3">
        <f t="shared" si="2"/>
        <v>919733926.63</v>
      </c>
      <c r="W7" s="2">
        <f t="shared" si="3"/>
        <v>1.9231933436986214E-2</v>
      </c>
      <c r="X7" s="1">
        <v>78051648.599999994</v>
      </c>
      <c r="Y7" s="8">
        <v>1.09533E-3</v>
      </c>
      <c r="Z7" s="3">
        <f t="shared" si="4"/>
        <v>3472604839.3799996</v>
      </c>
      <c r="AA7" s="2">
        <f t="shared" si="5"/>
        <v>3.1651932731932113E-3</v>
      </c>
      <c r="AB7" s="16"/>
    </row>
    <row r="8" spans="1:28" x14ac:dyDescent="0.25">
      <c r="A8" s="12" t="s">
        <v>20</v>
      </c>
      <c r="B8" s="1">
        <v>77969424.150000006</v>
      </c>
      <c r="C8" s="8">
        <v>5.1703900000000004E-3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77969424.150000006</v>
      </c>
      <c r="Q8" s="20">
        <f t="shared" si="1"/>
        <v>7.9720032672641586E-5</v>
      </c>
      <c r="R8" s="6">
        <v>0</v>
      </c>
      <c r="S8" s="6">
        <v>0</v>
      </c>
      <c r="T8" s="6">
        <v>0</v>
      </c>
      <c r="U8" s="6">
        <v>0</v>
      </c>
      <c r="V8" s="19">
        <f t="shared" ref="V8" si="6">R8+T8</f>
        <v>0</v>
      </c>
      <c r="W8" s="19">
        <f t="shared" si="3"/>
        <v>0</v>
      </c>
      <c r="X8" s="6">
        <v>0</v>
      </c>
      <c r="Y8" s="6">
        <v>0</v>
      </c>
      <c r="Z8" s="3">
        <f t="shared" ref="Z8" si="7">P8+V8+X8</f>
        <v>77969424.150000006</v>
      </c>
      <c r="AA8" s="20">
        <f t="shared" si="5"/>
        <v>7.1067198327809161E-5</v>
      </c>
      <c r="AB8" s="16"/>
    </row>
    <row r="9" spans="1:28" x14ac:dyDescent="0.25">
      <c r="A9" s="12" t="s">
        <v>21</v>
      </c>
      <c r="B9" s="1">
        <v>11572063729.98</v>
      </c>
      <c r="C9" s="8">
        <v>0.76737880000000003</v>
      </c>
      <c r="D9" s="1">
        <v>161452816730.95001</v>
      </c>
      <c r="E9" s="8">
        <v>0.70307120000000001</v>
      </c>
      <c r="F9" s="1">
        <v>6658743449.5799999</v>
      </c>
      <c r="G9" s="8">
        <v>0.74972676999999999</v>
      </c>
      <c r="H9" s="1">
        <v>244633299522.17999</v>
      </c>
      <c r="I9" s="8">
        <v>0.72225322999999997</v>
      </c>
      <c r="J9" s="1">
        <v>125998441454.77</v>
      </c>
      <c r="K9" s="8">
        <v>0.75029500000000005</v>
      </c>
      <c r="L9" s="1">
        <v>7274417950.0299997</v>
      </c>
      <c r="M9" s="8">
        <v>0.80596597000000003</v>
      </c>
      <c r="N9" s="1">
        <v>161835621598.45999</v>
      </c>
      <c r="O9" s="8">
        <v>0.77517294000000003</v>
      </c>
      <c r="P9" s="3">
        <f t="shared" si="0"/>
        <v>719425404435.94995</v>
      </c>
      <c r="Q9" s="2">
        <f t="shared" si="1"/>
        <v>0.73557830357738141</v>
      </c>
      <c r="R9" s="1">
        <v>16103178873.049999</v>
      </c>
      <c r="S9" s="8">
        <v>0.77679175</v>
      </c>
      <c r="T9" s="1">
        <v>24760408905.049999</v>
      </c>
      <c r="U9" s="8">
        <v>0.91390762999999997</v>
      </c>
      <c r="V9" s="3">
        <f t="shared" si="2"/>
        <v>40863587778.099998</v>
      </c>
      <c r="W9" s="2">
        <f t="shared" si="3"/>
        <v>0.85447081747264586</v>
      </c>
      <c r="X9" s="1">
        <v>48378578700.529999</v>
      </c>
      <c r="Y9" s="8">
        <v>0.67891458000000005</v>
      </c>
      <c r="Z9" s="3">
        <f t="shared" si="4"/>
        <v>808667570914.57996</v>
      </c>
      <c r="AA9" s="2">
        <f t="shared" si="5"/>
        <v>0.73708045519089715</v>
      </c>
      <c r="AB9" s="16"/>
    </row>
    <row r="10" spans="1:28" x14ac:dyDescent="0.25">
      <c r="A10" s="12" t="s">
        <v>22</v>
      </c>
      <c r="B10" s="1">
        <v>431208260.93000001</v>
      </c>
      <c r="C10" s="8">
        <v>2.8594729999999999E-2</v>
      </c>
      <c r="D10" s="1">
        <v>41695146224.989998</v>
      </c>
      <c r="E10" s="8">
        <v>0.18156795000000001</v>
      </c>
      <c r="F10" s="1">
        <v>140011029.66999999</v>
      </c>
      <c r="G10" s="8">
        <v>1.5764239999999999E-2</v>
      </c>
      <c r="H10" s="1">
        <v>28202057231.759998</v>
      </c>
      <c r="I10" s="8">
        <v>8.3263509999999999E-2</v>
      </c>
      <c r="J10" s="1">
        <v>13901342361.049999</v>
      </c>
      <c r="K10" s="8">
        <v>8.2779660000000005E-2</v>
      </c>
      <c r="L10" s="6">
        <v>0</v>
      </c>
      <c r="M10" s="6">
        <v>0</v>
      </c>
      <c r="N10" s="1">
        <v>20107481872.639999</v>
      </c>
      <c r="O10" s="8">
        <v>9.6312389999999998E-2</v>
      </c>
      <c r="P10" s="3">
        <f t="shared" si="0"/>
        <v>104477246981.03999</v>
      </c>
      <c r="Q10" s="2">
        <f t="shared" si="1"/>
        <v>0.10682302240494555</v>
      </c>
      <c r="R10" s="1">
        <v>164033421.78</v>
      </c>
      <c r="S10" s="8">
        <v>7.9127099999999999E-3</v>
      </c>
      <c r="T10" s="1">
        <v>128798467.39</v>
      </c>
      <c r="U10" s="8">
        <v>4.7539599999999998E-3</v>
      </c>
      <c r="V10" s="3">
        <f t="shared" si="2"/>
        <v>292831889.17000002</v>
      </c>
      <c r="W10" s="2">
        <f t="shared" si="3"/>
        <v>6.1232093735843589E-3</v>
      </c>
      <c r="X10" s="1">
        <v>3998389826.9000001</v>
      </c>
      <c r="Y10" s="8">
        <v>5.6110889999999997E-2</v>
      </c>
      <c r="Z10" s="3">
        <f t="shared" si="4"/>
        <v>108768468697.10999</v>
      </c>
      <c r="AA10" s="2">
        <f t="shared" si="5"/>
        <v>9.9139764349659085E-2</v>
      </c>
      <c r="AB10" s="16"/>
    </row>
    <row r="11" spans="1:28" x14ac:dyDescent="0.25">
      <c r="A11" s="12" t="s">
        <v>23</v>
      </c>
      <c r="B11" s="1">
        <v>1916067523.97</v>
      </c>
      <c r="C11" s="8">
        <v>0.12706027</v>
      </c>
      <c r="D11" s="1">
        <v>6286415946.1999998</v>
      </c>
      <c r="E11" s="8">
        <v>2.7375170000000001E-2</v>
      </c>
      <c r="F11" s="1">
        <v>1437693367.1300001</v>
      </c>
      <c r="G11" s="8">
        <v>0.16187397000000001</v>
      </c>
      <c r="H11" s="1">
        <v>15302977749.59</v>
      </c>
      <c r="I11" s="8">
        <v>4.5180378658012506E-2</v>
      </c>
      <c r="J11" s="1">
        <v>7951861019.6199999</v>
      </c>
      <c r="K11" s="8">
        <v>4.7351709999999998E-2</v>
      </c>
      <c r="L11" s="1">
        <v>47703825.840000004</v>
      </c>
      <c r="M11" s="8">
        <v>5.2853199999999996E-3</v>
      </c>
      <c r="N11" s="1">
        <v>9511236405.3999996</v>
      </c>
      <c r="O11" s="8">
        <v>4.5557670000000001E-2</v>
      </c>
      <c r="P11" s="3">
        <f t="shared" si="0"/>
        <v>42453955837.75</v>
      </c>
      <c r="Q11" s="2">
        <f t="shared" si="1"/>
        <v>4.3407153295851458E-2</v>
      </c>
      <c r="R11" s="1">
        <v>1104384286.97</v>
      </c>
      <c r="S11" s="8">
        <v>5.327374E-2</v>
      </c>
      <c r="T11" s="1">
        <v>853678858.35000002</v>
      </c>
      <c r="U11" s="8">
        <v>3.150932E-2</v>
      </c>
      <c r="V11" s="3">
        <f t="shared" si="2"/>
        <v>1958063145.3200002</v>
      </c>
      <c r="W11" s="2">
        <f t="shared" si="3"/>
        <v>4.0943732731693924E-2</v>
      </c>
      <c r="X11" s="1">
        <v>2388753370.25</v>
      </c>
      <c r="Y11" s="8">
        <v>3.3522259999999998E-2</v>
      </c>
      <c r="Z11" s="3">
        <f t="shared" si="4"/>
        <v>46800772353.32</v>
      </c>
      <c r="AA11" s="2">
        <f t="shared" si="5"/>
        <v>4.2657744455433945E-2</v>
      </c>
      <c r="AB11" s="16"/>
    </row>
    <row r="12" spans="1:28" x14ac:dyDescent="0.25">
      <c r="A12" s="12" t="s">
        <v>24</v>
      </c>
      <c r="B12" s="1">
        <v>900146004.97000003</v>
      </c>
      <c r="C12" s="8">
        <v>5.9691420000000002E-2</v>
      </c>
      <c r="D12" s="1">
        <v>16108235879.48</v>
      </c>
      <c r="E12" s="8">
        <v>7.0145799999999994E-2</v>
      </c>
      <c r="F12" s="1">
        <v>347847353.10000002</v>
      </c>
      <c r="G12" s="8">
        <v>3.9165119999999998E-2</v>
      </c>
      <c r="H12" s="1">
        <v>41905681412.589996</v>
      </c>
      <c r="I12" s="8">
        <v>0.12372197</v>
      </c>
      <c r="J12" s="1">
        <v>17429592921.720001</v>
      </c>
      <c r="K12" s="8">
        <v>0.10378967</v>
      </c>
      <c r="L12" s="6">
        <v>0</v>
      </c>
      <c r="M12" s="6">
        <v>0</v>
      </c>
      <c r="N12" s="1">
        <v>12660616689.940001</v>
      </c>
      <c r="O12" s="8">
        <v>6.0642809999999998E-2</v>
      </c>
      <c r="P12" s="3">
        <f t="shared" si="0"/>
        <v>89352120261.800003</v>
      </c>
      <c r="Q12" s="2">
        <f t="shared" si="1"/>
        <v>9.1358298772820881E-2</v>
      </c>
      <c r="R12" s="1">
        <v>2183331845.2800002</v>
      </c>
      <c r="S12" s="8">
        <v>0.10532046</v>
      </c>
      <c r="T12" s="6">
        <v>0</v>
      </c>
      <c r="U12" s="6">
        <v>0</v>
      </c>
      <c r="V12" s="3">
        <f t="shared" si="2"/>
        <v>2183331845.2800002</v>
      </c>
      <c r="W12" s="2">
        <f t="shared" si="3"/>
        <v>4.5654173999138875E-2</v>
      </c>
      <c r="X12" s="1">
        <v>14051264976.6</v>
      </c>
      <c r="Y12" s="8">
        <v>0.19718662000000001</v>
      </c>
      <c r="Z12" s="3">
        <f t="shared" si="4"/>
        <v>105586717083.68001</v>
      </c>
      <c r="AA12" s="2">
        <f t="shared" si="5"/>
        <v>9.6239676585685829E-2</v>
      </c>
      <c r="AB12" s="16"/>
    </row>
    <row r="13" spans="1:28" x14ac:dyDescent="0.25">
      <c r="A13" s="13" t="s">
        <v>25</v>
      </c>
      <c r="B13" s="3">
        <f t="shared" ref="B13:AA13" si="8">SUM(B6:B12)</f>
        <v>15079988918.629999</v>
      </c>
      <c r="C13" s="7">
        <f t="shared" si="8"/>
        <v>0.99999999000000006</v>
      </c>
      <c r="D13" s="3">
        <f t="shared" si="8"/>
        <v>229639355039.50003</v>
      </c>
      <c r="E13" s="7">
        <f t="shared" si="8"/>
        <v>1.0000000099999999</v>
      </c>
      <c r="F13" s="3">
        <f t="shared" si="8"/>
        <v>8881560182.7600002</v>
      </c>
      <c r="G13" s="7">
        <f t="shared" si="8"/>
        <v>1</v>
      </c>
      <c r="H13" s="3">
        <f t="shared" si="8"/>
        <v>338708488156.42004</v>
      </c>
      <c r="I13" s="7">
        <f t="shared" si="8"/>
        <v>1.0000000086580125</v>
      </c>
      <c r="J13" s="3">
        <f t="shared" si="8"/>
        <v>167931868776.32999</v>
      </c>
      <c r="K13" s="7">
        <f t="shared" si="8"/>
        <v>1.0000000100000002</v>
      </c>
      <c r="L13" s="3">
        <f t="shared" si="8"/>
        <v>9025713468.7000008</v>
      </c>
      <c r="M13" s="7">
        <f t="shared" si="8"/>
        <v>0.99999999000000006</v>
      </c>
      <c r="N13" s="3">
        <f>SUM(N6:N12)</f>
        <v>208773569798.24997</v>
      </c>
      <c r="O13" s="7">
        <f t="shared" si="8"/>
        <v>1</v>
      </c>
      <c r="P13" s="3">
        <f t="shared" si="8"/>
        <v>978040544340.59009</v>
      </c>
      <c r="Q13" s="7">
        <f t="shared" si="8"/>
        <v>0.99999999999999978</v>
      </c>
      <c r="R13" s="3">
        <f t="shared" si="8"/>
        <v>20730368092.099998</v>
      </c>
      <c r="S13" s="7">
        <f t="shared" si="8"/>
        <v>1</v>
      </c>
      <c r="T13" s="3">
        <f t="shared" si="8"/>
        <v>27092900933.009998</v>
      </c>
      <c r="U13" s="7">
        <f t="shared" si="8"/>
        <v>0.99999999999999989</v>
      </c>
      <c r="V13" s="3">
        <f t="shared" si="8"/>
        <v>47823269025.109993</v>
      </c>
      <c r="W13" s="7">
        <f t="shared" si="8"/>
        <v>1.0000000000000002</v>
      </c>
      <c r="X13" s="3">
        <f t="shared" si="8"/>
        <v>71258712702.559998</v>
      </c>
      <c r="Y13" s="7">
        <f t="shared" si="8"/>
        <v>1.0000000000000002</v>
      </c>
      <c r="Z13" s="3">
        <f>SUM(Z6:Z12)</f>
        <v>1097122526068.2599</v>
      </c>
      <c r="AA13" s="7">
        <f t="shared" si="8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822B-53AF-44A5-86BB-7192A17E1089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3" sqref="L13:M13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5651919366.21</v>
      </c>
      <c r="E6" s="8">
        <v>2.2445699999999999E-2</v>
      </c>
      <c r="F6" s="1">
        <v>386931481.49000001</v>
      </c>
      <c r="G6" s="8">
        <v>3.919102E-2</v>
      </c>
      <c r="H6" s="1">
        <v>8366665504.1700001</v>
      </c>
      <c r="I6" s="8">
        <v>2.2803150000000001E-2</v>
      </c>
      <c r="J6" s="1">
        <v>1868921324.3599999</v>
      </c>
      <c r="K6" s="8">
        <v>9.99303E-3</v>
      </c>
      <c r="L6" s="1">
        <v>2085960361.26</v>
      </c>
      <c r="M6" s="8">
        <v>0.21413394999999999</v>
      </c>
      <c r="N6" s="1">
        <v>5778433074.6599998</v>
      </c>
      <c r="O6" s="8">
        <v>2.4773770000000001E-2</v>
      </c>
      <c r="P6" s="23">
        <f t="shared" ref="P6:P12" si="0">+B6+D6+F6+H6+J6+L6+N6</f>
        <v>24138831112.149998</v>
      </c>
      <c r="Q6" s="2">
        <f t="shared" ref="Q6:Q12" si="1">+P6/$P$13</f>
        <v>2.2382831182676571E-2</v>
      </c>
      <c r="R6" s="1">
        <v>742706545.88</v>
      </c>
      <c r="S6" s="8">
        <v>3.4425160000000003E-2</v>
      </c>
      <c r="T6" s="1">
        <v>919182311.66999996</v>
      </c>
      <c r="U6" s="8">
        <v>3.279091E-2</v>
      </c>
      <c r="V6" s="23">
        <f t="shared" ref="V6:V12" si="2">R6+T6</f>
        <v>1661888857.55</v>
      </c>
      <c r="W6" s="2">
        <f t="shared" ref="W6:W12" si="3">V6/$V$13</f>
        <v>3.350167431412298E-2</v>
      </c>
      <c r="X6" s="1">
        <v>2893916767.52</v>
      </c>
      <c r="Y6" s="8">
        <v>3.6479810000000001E-2</v>
      </c>
      <c r="Z6" s="23">
        <f t="shared" ref="Z6:Z12" si="4">P6+V6+X6</f>
        <v>28694636737.219997</v>
      </c>
      <c r="AA6" s="2">
        <f t="shared" ref="AA6:AA12" si="5">Z6/$Z$13</f>
        <v>2.3765870868734419E-2</v>
      </c>
      <c r="AB6" s="16"/>
    </row>
    <row r="7" spans="1:28" x14ac:dyDescent="0.25">
      <c r="A7" s="12" t="s">
        <v>19</v>
      </c>
      <c r="B7" s="1">
        <v>101393706.19</v>
      </c>
      <c r="C7" s="8">
        <v>5.1065499999999996E-3</v>
      </c>
      <c r="D7" s="6">
        <v>295686739.05000001</v>
      </c>
      <c r="E7" s="21">
        <v>1.17427E-3</v>
      </c>
      <c r="F7" s="1">
        <v>352006758.63</v>
      </c>
      <c r="G7" s="8">
        <v>3.5653610000000002E-2</v>
      </c>
      <c r="H7" s="1">
        <v>6801229993.4300003</v>
      </c>
      <c r="I7" s="8">
        <v>1.8536589999999999E-2</v>
      </c>
      <c r="J7" s="6">
        <v>0</v>
      </c>
      <c r="K7" s="6">
        <v>0</v>
      </c>
      <c r="L7" s="6">
        <v>0</v>
      </c>
      <c r="M7" s="6">
        <v>0</v>
      </c>
      <c r="N7" s="1">
        <v>1646487331.3099999</v>
      </c>
      <c r="O7" s="8">
        <v>7.0589600000000004E-3</v>
      </c>
      <c r="P7" s="23">
        <f t="shared" si="0"/>
        <v>9196804528.6100006</v>
      </c>
      <c r="Q7" s="2">
        <f t="shared" si="1"/>
        <v>8.5277751117095544E-3</v>
      </c>
      <c r="R7" s="1">
        <v>255266260.50999999</v>
      </c>
      <c r="S7" s="8">
        <v>1.183184E-2</v>
      </c>
      <c r="T7" s="1">
        <v>307406760.77999997</v>
      </c>
      <c r="U7" s="8">
        <v>1.0966429999999999E-2</v>
      </c>
      <c r="V7" s="23">
        <f t="shared" si="2"/>
        <v>562673021.28999996</v>
      </c>
      <c r="W7" s="2">
        <f t="shared" si="3"/>
        <v>1.1342809249224432E-2</v>
      </c>
      <c r="X7" s="1">
        <v>194809384.84999999</v>
      </c>
      <c r="Y7" s="8">
        <v>2.4557099999999998E-3</v>
      </c>
      <c r="Z7" s="23">
        <f t="shared" si="4"/>
        <v>9954286934.7500019</v>
      </c>
      <c r="AA7" s="2">
        <f t="shared" si="5"/>
        <v>8.2444778809393059E-3</v>
      </c>
      <c r="AB7" s="16"/>
    </row>
    <row r="8" spans="1:28" x14ac:dyDescent="0.25">
      <c r="A8" s="12" t="s">
        <v>20</v>
      </c>
      <c r="B8" s="1">
        <v>94591812.129999995</v>
      </c>
      <c r="C8" s="8">
        <v>4.7639900000000001E-3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23">
        <f t="shared" si="0"/>
        <v>94591812.129999995</v>
      </c>
      <c r="Q8" s="22">
        <f t="shared" si="1"/>
        <v>8.7710649796276328E-5</v>
      </c>
      <c r="R8" s="6">
        <v>0</v>
      </c>
      <c r="S8" s="6">
        <v>0</v>
      </c>
      <c r="T8" s="6">
        <v>0</v>
      </c>
      <c r="U8" s="6">
        <v>0</v>
      </c>
      <c r="V8" s="24">
        <f t="shared" si="2"/>
        <v>0</v>
      </c>
      <c r="W8" s="19">
        <f t="shared" si="3"/>
        <v>0</v>
      </c>
      <c r="X8" s="6">
        <v>0</v>
      </c>
      <c r="Y8" s="6">
        <v>0</v>
      </c>
      <c r="Z8" s="23">
        <f t="shared" si="4"/>
        <v>94591812.129999995</v>
      </c>
      <c r="AA8" s="22">
        <f t="shared" si="5"/>
        <v>7.834414538537081E-5</v>
      </c>
      <c r="AB8" s="16"/>
    </row>
    <row r="9" spans="1:28" x14ac:dyDescent="0.25">
      <c r="A9" s="12" t="s">
        <v>21</v>
      </c>
      <c r="B9" s="1">
        <v>14226033841</v>
      </c>
      <c r="C9" s="8">
        <v>0.71647444999999998</v>
      </c>
      <c r="D9" s="1">
        <v>164090777748.06</v>
      </c>
      <c r="E9" s="8">
        <v>0.65166033000000001</v>
      </c>
      <c r="F9" s="1">
        <v>7092451644.9899998</v>
      </c>
      <c r="G9" s="8">
        <v>0.71837118</v>
      </c>
      <c r="H9" s="1">
        <v>247120189934.39999</v>
      </c>
      <c r="I9" s="8">
        <v>0.67352025000000004</v>
      </c>
      <c r="J9" s="1">
        <v>127754374320.53</v>
      </c>
      <c r="K9" s="8">
        <v>0.68309604000000002</v>
      </c>
      <c r="L9" s="1">
        <v>7606528828.2600002</v>
      </c>
      <c r="M9" s="8">
        <v>0.78084710000000002</v>
      </c>
      <c r="N9" s="1">
        <v>175232799010.42001</v>
      </c>
      <c r="O9" s="8">
        <v>0.75127248999999996</v>
      </c>
      <c r="P9" s="23">
        <f t="shared" si="0"/>
        <v>743123155327.66003</v>
      </c>
      <c r="Q9" s="2">
        <f t="shared" si="1"/>
        <v>0.68906402536056632</v>
      </c>
      <c r="R9" s="1">
        <v>15550345165.65</v>
      </c>
      <c r="S9" s="8">
        <v>0.72077338999999996</v>
      </c>
      <c r="T9" s="1">
        <v>25725306731.41</v>
      </c>
      <c r="U9" s="8">
        <v>0.91772471</v>
      </c>
      <c r="V9" s="23">
        <f t="shared" si="2"/>
        <v>41275651897.059998</v>
      </c>
      <c r="W9" s="2">
        <f t="shared" si="3"/>
        <v>0.83206734353883416</v>
      </c>
      <c r="X9" s="1">
        <v>50387793248.599998</v>
      </c>
      <c r="Y9" s="8">
        <v>0.63517279999999998</v>
      </c>
      <c r="Z9" s="23">
        <f t="shared" si="4"/>
        <v>834786600473.31995</v>
      </c>
      <c r="AA9" s="2">
        <f t="shared" si="5"/>
        <v>0.69139856104415709</v>
      </c>
      <c r="AB9" s="16"/>
    </row>
    <row r="10" spans="1:28" x14ac:dyDescent="0.25">
      <c r="A10" s="12" t="s">
        <v>22</v>
      </c>
      <c r="B10" s="1">
        <v>2006555042.4000001</v>
      </c>
      <c r="C10" s="8">
        <v>0.10105736</v>
      </c>
      <c r="D10" s="1">
        <v>45124979704.279999</v>
      </c>
      <c r="E10" s="8">
        <v>0.17920665</v>
      </c>
      <c r="F10" s="1">
        <v>144574860.28999999</v>
      </c>
      <c r="G10" s="8">
        <v>1.464351E-2</v>
      </c>
      <c r="H10" s="1">
        <v>32589824481.610001</v>
      </c>
      <c r="I10" s="8">
        <v>8.8822799999999993E-2</v>
      </c>
      <c r="J10" s="1">
        <v>17497531323.290001</v>
      </c>
      <c r="K10" s="8">
        <v>9.35584E-2</v>
      </c>
      <c r="L10" s="6">
        <v>0</v>
      </c>
      <c r="M10" s="6">
        <v>0</v>
      </c>
      <c r="N10" s="1">
        <v>23801972286.66</v>
      </c>
      <c r="O10" s="8">
        <v>0.10204578</v>
      </c>
      <c r="P10" s="23">
        <f t="shared" si="0"/>
        <v>121165437698.53</v>
      </c>
      <c r="Q10" s="2">
        <f t="shared" si="1"/>
        <v>0.11235115422868369</v>
      </c>
      <c r="R10" s="1">
        <v>66792480.289999999</v>
      </c>
      <c r="S10" s="8">
        <v>3.0959E-3</v>
      </c>
      <c r="T10" s="1">
        <v>132875345.59</v>
      </c>
      <c r="U10" s="8">
        <v>4.7402E-3</v>
      </c>
      <c r="V10" s="23">
        <f t="shared" si="2"/>
        <v>199667825.88</v>
      </c>
      <c r="W10" s="2">
        <f t="shared" si="3"/>
        <v>4.02506247228962E-3</v>
      </c>
      <c r="X10" s="1">
        <v>5736600014.9700003</v>
      </c>
      <c r="Y10" s="8">
        <v>7.2313790000000003E-2</v>
      </c>
      <c r="Z10" s="23">
        <f t="shared" si="4"/>
        <v>127101705539.38</v>
      </c>
      <c r="AA10" s="2">
        <f t="shared" si="5"/>
        <v>0.10526994116383653</v>
      </c>
      <c r="AB10" s="16"/>
    </row>
    <row r="11" spans="1:28" x14ac:dyDescent="0.25">
      <c r="A11" s="12" t="s">
        <v>23</v>
      </c>
      <c r="B11" s="1">
        <v>2085722708.28</v>
      </c>
      <c r="C11" s="8">
        <v>0.10504453</v>
      </c>
      <c r="D11" s="1">
        <v>5970155776.6599998</v>
      </c>
      <c r="E11" s="8">
        <v>2.3709520000000001E-2</v>
      </c>
      <c r="F11" s="1">
        <v>1641249029.01</v>
      </c>
      <c r="G11" s="8">
        <v>0.16623673999999999</v>
      </c>
      <c r="H11" s="1">
        <v>15392435531.190001</v>
      </c>
      <c r="I11" s="8">
        <v>4.1951719999999998E-2</v>
      </c>
      <c r="J11" s="1">
        <v>5984889676.4899998</v>
      </c>
      <c r="K11" s="8">
        <v>3.2000899999999999E-2</v>
      </c>
      <c r="L11" s="1">
        <v>48891445.07</v>
      </c>
      <c r="M11" s="8">
        <v>5.0189400000000004E-3</v>
      </c>
      <c r="N11" s="1">
        <v>10094774321.1</v>
      </c>
      <c r="O11" s="8">
        <v>4.3279150000000002E-2</v>
      </c>
      <c r="P11" s="23">
        <f t="shared" si="0"/>
        <v>41218118487.799995</v>
      </c>
      <c r="Q11" s="2">
        <f t="shared" si="1"/>
        <v>3.8219671180168224E-2</v>
      </c>
      <c r="R11" s="1">
        <v>1110543319.3900001</v>
      </c>
      <c r="S11" s="8">
        <v>5.147475E-2</v>
      </c>
      <c r="T11" s="1">
        <v>946844906.88</v>
      </c>
      <c r="U11" s="8">
        <v>3.3777750000000002E-2</v>
      </c>
      <c r="V11" s="23">
        <f t="shared" si="2"/>
        <v>2057388226.27</v>
      </c>
      <c r="W11" s="2">
        <f t="shared" si="3"/>
        <v>4.1474464421057095E-2</v>
      </c>
      <c r="X11" s="1">
        <v>2406858235.29</v>
      </c>
      <c r="Y11" s="8">
        <v>3.0340099999999998E-2</v>
      </c>
      <c r="Z11" s="23">
        <f t="shared" si="4"/>
        <v>45682364949.359993</v>
      </c>
      <c r="AA11" s="2">
        <f t="shared" si="5"/>
        <v>3.7835683243086497E-2</v>
      </c>
      <c r="AB11" s="16"/>
    </row>
    <row r="12" spans="1:28" x14ac:dyDescent="0.25">
      <c r="A12" s="12" t="s">
        <v>24</v>
      </c>
      <c r="B12" s="1">
        <v>1341308253</v>
      </c>
      <c r="C12" s="8">
        <v>6.7553130000000003E-2</v>
      </c>
      <c r="D12" s="1">
        <v>30670632851.490002</v>
      </c>
      <c r="E12" s="8">
        <v>0.12180352</v>
      </c>
      <c r="F12" s="1">
        <v>255748573.38999999</v>
      </c>
      <c r="G12" s="8">
        <v>2.5903929999999999E-2</v>
      </c>
      <c r="H12" s="1">
        <v>56637981539.489998</v>
      </c>
      <c r="I12" s="8">
        <v>0.15436548</v>
      </c>
      <c r="J12" s="1">
        <v>33916850112.540001</v>
      </c>
      <c r="K12" s="8">
        <v>0.18135164000000001</v>
      </c>
      <c r="L12" s="6">
        <v>0</v>
      </c>
      <c r="M12" s="6">
        <v>0</v>
      </c>
      <c r="N12" s="1">
        <v>16693525169.700001</v>
      </c>
      <c r="O12" s="8">
        <v>7.1569859999999999E-2</v>
      </c>
      <c r="P12" s="23">
        <f t="shared" si="0"/>
        <v>139516046499.61002</v>
      </c>
      <c r="Q12" s="2">
        <f t="shared" si="1"/>
        <v>0.12936683228639928</v>
      </c>
      <c r="R12" s="1">
        <v>3848873493.8499999</v>
      </c>
      <c r="S12" s="8">
        <v>0.17839896999999999</v>
      </c>
      <c r="T12" s="6">
        <v>0</v>
      </c>
      <c r="U12" s="6">
        <v>0</v>
      </c>
      <c r="V12" s="23">
        <f t="shared" si="2"/>
        <v>3848873493.8499999</v>
      </c>
      <c r="W12" s="2">
        <f t="shared" si="3"/>
        <v>7.7588646004471989E-2</v>
      </c>
      <c r="X12" s="1">
        <v>17709290800.630001</v>
      </c>
      <c r="Y12" s="8">
        <v>0.22323778999999999</v>
      </c>
      <c r="Z12" s="23">
        <f t="shared" si="4"/>
        <v>161074210794.09003</v>
      </c>
      <c r="AA12" s="2">
        <f t="shared" si="5"/>
        <v>0.13340712165386079</v>
      </c>
      <c r="AB12" s="16"/>
    </row>
    <row r="13" spans="1:28" x14ac:dyDescent="0.25">
      <c r="A13" s="13" t="s">
        <v>25</v>
      </c>
      <c r="B13" s="3">
        <f t="shared" ref="B13:AA13" si="6">SUM(B6:B12)</f>
        <v>19855605363</v>
      </c>
      <c r="C13" s="7">
        <f t="shared" si="6"/>
        <v>1.0000000099999999</v>
      </c>
      <c r="D13" s="3">
        <f t="shared" si="6"/>
        <v>251804152185.75</v>
      </c>
      <c r="E13" s="7">
        <f t="shared" si="6"/>
        <v>0.99999999000000006</v>
      </c>
      <c r="F13" s="3">
        <f t="shared" si="6"/>
        <v>9872962347.7999992</v>
      </c>
      <c r="G13" s="7">
        <f t="shared" si="6"/>
        <v>0.99999998999999995</v>
      </c>
      <c r="H13" s="3">
        <f t="shared" si="6"/>
        <v>366908326984.28998</v>
      </c>
      <c r="I13" s="7">
        <f t="shared" si="6"/>
        <v>0.99999999000000006</v>
      </c>
      <c r="J13" s="3">
        <f t="shared" si="6"/>
        <v>187022566757.20999</v>
      </c>
      <c r="K13" s="7">
        <f t="shared" si="6"/>
        <v>1.0000000099999999</v>
      </c>
      <c r="L13" s="3">
        <f t="shared" si="6"/>
        <v>9741380634.5900002</v>
      </c>
      <c r="M13" s="7">
        <f t="shared" si="6"/>
        <v>0.99999999000000006</v>
      </c>
      <c r="N13" s="3">
        <f>SUM(N6:N12)</f>
        <v>233247991193.85004</v>
      </c>
      <c r="O13" s="7">
        <f t="shared" si="6"/>
        <v>1.0000000099999999</v>
      </c>
      <c r="P13" s="3">
        <f t="shared" si="6"/>
        <v>1078452985466.4901</v>
      </c>
      <c r="Q13" s="7">
        <f t="shared" si="6"/>
        <v>1</v>
      </c>
      <c r="R13" s="3">
        <f t="shared" si="6"/>
        <v>21574527265.57</v>
      </c>
      <c r="S13" s="7">
        <f t="shared" si="6"/>
        <v>1.0000000099999999</v>
      </c>
      <c r="T13" s="3">
        <f t="shared" si="6"/>
        <v>28031616056.330002</v>
      </c>
      <c r="U13" s="7">
        <f t="shared" si="6"/>
        <v>1</v>
      </c>
      <c r="V13" s="3">
        <f t="shared" si="6"/>
        <v>49606143321.899986</v>
      </c>
      <c r="W13" s="7">
        <f t="shared" si="6"/>
        <v>1.0000000000000002</v>
      </c>
      <c r="X13" s="3">
        <f t="shared" si="6"/>
        <v>79329268451.860001</v>
      </c>
      <c r="Y13" s="7">
        <f t="shared" si="6"/>
        <v>1</v>
      </c>
      <c r="Z13" s="23">
        <f>SUM(Z6:Z12)</f>
        <v>1207388397240.25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8C9B-6F54-4F6E-9757-8AFAFD2F53C2}">
  <dimension ref="A1:AB2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8" sqref="D28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1469621631.4200001</v>
      </c>
      <c r="E6" s="8">
        <v>5.7775099999999996E-3</v>
      </c>
      <c r="F6" s="1">
        <v>488818882.20999998</v>
      </c>
      <c r="G6" s="8">
        <v>4.8542090000000003E-2</v>
      </c>
      <c r="H6" s="1">
        <v>4436338037.1499996</v>
      </c>
      <c r="I6" s="8">
        <v>1.196911E-2</v>
      </c>
      <c r="J6" s="1">
        <v>2327835407.96</v>
      </c>
      <c r="K6" s="8">
        <v>1.228949E-2</v>
      </c>
      <c r="L6" s="1">
        <v>2149181666.8000002</v>
      </c>
      <c r="M6" s="8">
        <v>0.21923029999999999</v>
      </c>
      <c r="N6" s="1">
        <v>5580548799.3999996</v>
      </c>
      <c r="O6" s="8">
        <v>2.3577589999999999E-2</v>
      </c>
      <c r="P6" s="23">
        <f t="shared" ref="P6:P12" si="0">+B6+D6+F6+H6+J6+L6+N6</f>
        <v>16452344424.940001</v>
      </c>
      <c r="Q6" s="2">
        <f t="shared" ref="Q6:Q12" si="1">+P6/$P$13</f>
        <v>1.5076694466844434E-2</v>
      </c>
      <c r="R6" s="1">
        <v>216607219.91</v>
      </c>
      <c r="S6" s="8">
        <v>1.006889E-2</v>
      </c>
      <c r="T6" s="1">
        <v>1064455087.63</v>
      </c>
      <c r="U6" s="8">
        <v>3.7799720000000002E-2</v>
      </c>
      <c r="V6" s="23">
        <f t="shared" ref="V6:V12" si="2">R6+T6</f>
        <v>1281062307.54</v>
      </c>
      <c r="W6" s="2">
        <f t="shared" ref="W6:W12" si="3">V6/$V$13</f>
        <v>2.5789961261168691E-2</v>
      </c>
      <c r="X6" s="1">
        <v>1570800770.4300001</v>
      </c>
      <c r="Y6" s="8">
        <v>1.9557720000000001E-2</v>
      </c>
      <c r="Z6" s="23">
        <f t="shared" ref="Z6:Z12" si="4">P6+V6+X6</f>
        <v>19304207502.91</v>
      </c>
      <c r="AA6" s="2">
        <f t="shared" ref="AA6:AA12" si="5">Z6/$Z$13</f>
        <v>1.5807151632299704E-2</v>
      </c>
      <c r="AB6" s="16"/>
    </row>
    <row r="7" spans="1:28" x14ac:dyDescent="0.25">
      <c r="A7" s="12" t="s">
        <v>19</v>
      </c>
      <c r="B7" s="1">
        <v>101655156.78</v>
      </c>
      <c r="C7" s="8">
        <v>5.0209E-3</v>
      </c>
      <c r="D7" s="6">
        <v>298693705.41000003</v>
      </c>
      <c r="E7" s="21">
        <v>1.1742499999999999E-3</v>
      </c>
      <c r="F7" s="1">
        <v>259486795.65000001</v>
      </c>
      <c r="G7" s="8">
        <v>2.5768300000000001E-2</v>
      </c>
      <c r="H7" s="1">
        <v>2130842149.8199999</v>
      </c>
      <c r="I7" s="8">
        <v>5.7489500000000001E-3</v>
      </c>
      <c r="J7" s="6">
        <v>0</v>
      </c>
      <c r="K7" s="6">
        <v>0</v>
      </c>
      <c r="L7" s="6">
        <v>0</v>
      </c>
      <c r="M7" s="6">
        <v>0</v>
      </c>
      <c r="N7" s="1">
        <v>1412481548.6600001</v>
      </c>
      <c r="O7" s="8">
        <v>5.9676800000000004E-3</v>
      </c>
      <c r="P7" s="23">
        <f t="shared" si="0"/>
        <v>4203159356.3199997</v>
      </c>
      <c r="Q7" s="2">
        <f t="shared" si="1"/>
        <v>3.8517154621826033E-3</v>
      </c>
      <c r="R7" s="1">
        <v>134694948.66999999</v>
      </c>
      <c r="S7" s="8">
        <v>6.2612400000000004E-3</v>
      </c>
      <c r="T7" s="1">
        <v>686305541.91999996</v>
      </c>
      <c r="U7" s="8">
        <v>2.437131E-2</v>
      </c>
      <c r="V7" s="23">
        <f t="shared" si="2"/>
        <v>821000490.58999991</v>
      </c>
      <c r="W7" s="2">
        <f t="shared" si="3"/>
        <v>1.6528135066572837E-2</v>
      </c>
      <c r="X7" s="1">
        <v>127501182.59999999</v>
      </c>
      <c r="Y7" s="8">
        <v>1.58749E-3</v>
      </c>
      <c r="Z7" s="23">
        <f t="shared" si="4"/>
        <v>5151661029.5100002</v>
      </c>
      <c r="AA7" s="2">
        <f t="shared" si="5"/>
        <v>4.2184112991635733E-3</v>
      </c>
      <c r="AB7" s="16"/>
    </row>
    <row r="8" spans="1:28" x14ac:dyDescent="0.25">
      <c r="A8" s="12" t="s">
        <v>20</v>
      </c>
      <c r="B8" s="1">
        <v>95337018.659999996</v>
      </c>
      <c r="C8" s="8">
        <v>4.7088299999999998E-3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23">
        <f t="shared" si="0"/>
        <v>95337018.659999996</v>
      </c>
      <c r="Q8" s="22">
        <f t="shared" si="1"/>
        <v>8.7365488139050327E-5</v>
      </c>
      <c r="R8" s="6">
        <v>0</v>
      </c>
      <c r="S8" s="6">
        <v>0</v>
      </c>
      <c r="T8" s="6">
        <v>0</v>
      </c>
      <c r="U8" s="6">
        <v>0</v>
      </c>
      <c r="V8" s="24">
        <f t="shared" si="2"/>
        <v>0</v>
      </c>
      <c r="W8" s="19">
        <f t="shared" si="3"/>
        <v>0</v>
      </c>
      <c r="X8" s="6">
        <v>0</v>
      </c>
      <c r="Y8" s="6">
        <v>0</v>
      </c>
      <c r="Z8" s="23">
        <f t="shared" si="4"/>
        <v>95337018.659999996</v>
      </c>
      <c r="AA8" s="22">
        <f t="shared" si="5"/>
        <v>7.8066230375053406E-5</v>
      </c>
      <c r="AB8" s="16"/>
    </row>
    <row r="9" spans="1:28" x14ac:dyDescent="0.25">
      <c r="A9" s="12" t="s">
        <v>21</v>
      </c>
      <c r="B9" s="1">
        <v>14405713023.25</v>
      </c>
      <c r="C9" s="8">
        <v>0.71151914999999999</v>
      </c>
      <c r="D9" s="1">
        <v>170363132575.85001</v>
      </c>
      <c r="E9" s="8">
        <v>0.66974672999999996</v>
      </c>
      <c r="F9" s="1">
        <v>6990103053.4499998</v>
      </c>
      <c r="G9" s="8">
        <v>0.69415121000000002</v>
      </c>
      <c r="H9" s="1">
        <v>249236619570.06</v>
      </c>
      <c r="I9" s="8">
        <v>0.67243324999999998</v>
      </c>
      <c r="J9" s="1">
        <v>128481974503.53</v>
      </c>
      <c r="K9" s="8">
        <v>0.67830330000000005</v>
      </c>
      <c r="L9" s="1">
        <v>7607216760.1499996</v>
      </c>
      <c r="M9" s="8">
        <v>0.77598484999999995</v>
      </c>
      <c r="N9" s="1">
        <v>178611892947.39999</v>
      </c>
      <c r="O9" s="8">
        <v>0.75462790000000002</v>
      </c>
      <c r="P9" s="23">
        <f t="shared" si="0"/>
        <v>755696652433.69006</v>
      </c>
      <c r="Q9" s="2">
        <f t="shared" si="1"/>
        <v>0.69250966574032358</v>
      </c>
      <c r="R9" s="1">
        <v>15628077610.450001</v>
      </c>
      <c r="S9" s="8">
        <v>0.72646454999999999</v>
      </c>
      <c r="T9" s="1">
        <v>25346432957.27</v>
      </c>
      <c r="U9" s="8">
        <v>0.90007382999999996</v>
      </c>
      <c r="V9" s="23">
        <f t="shared" si="2"/>
        <v>40974510567.720001</v>
      </c>
      <c r="W9" s="2">
        <f t="shared" si="3"/>
        <v>0.82488652895116943</v>
      </c>
      <c r="X9" s="1">
        <v>50721548874.480003</v>
      </c>
      <c r="Y9" s="8">
        <v>0.63152377999999998</v>
      </c>
      <c r="Z9" s="23">
        <f t="shared" si="4"/>
        <v>847392711875.89001</v>
      </c>
      <c r="AA9" s="2">
        <f t="shared" si="5"/>
        <v>0.69388319032048573</v>
      </c>
      <c r="AB9" s="16"/>
    </row>
    <row r="10" spans="1:28" x14ac:dyDescent="0.25">
      <c r="A10" s="12" t="s">
        <v>22</v>
      </c>
      <c r="B10" s="1">
        <v>1954260491.4400001</v>
      </c>
      <c r="C10" s="8">
        <v>9.6523769999999995E-2</v>
      </c>
      <c r="D10" s="1">
        <v>45379288119.760002</v>
      </c>
      <c r="E10" s="8">
        <v>0.1783991</v>
      </c>
      <c r="F10" s="1">
        <v>145646845.75</v>
      </c>
      <c r="G10" s="8">
        <v>1.4463439999999999E-2</v>
      </c>
      <c r="H10" s="1">
        <v>38785258849.019997</v>
      </c>
      <c r="I10" s="8">
        <v>0.10464152</v>
      </c>
      <c r="J10" s="1">
        <v>17527519323.23</v>
      </c>
      <c r="K10" s="8">
        <v>9.2534179999999994E-2</v>
      </c>
      <c r="L10" s="6">
        <v>0</v>
      </c>
      <c r="M10" s="6">
        <v>0</v>
      </c>
      <c r="N10" s="1">
        <v>23857856178.52</v>
      </c>
      <c r="O10" s="8">
        <v>0.10079846000000001</v>
      </c>
      <c r="P10" s="23">
        <f t="shared" si="0"/>
        <v>127649829807.72</v>
      </c>
      <c r="Q10" s="2">
        <f t="shared" si="1"/>
        <v>0.1169764887634064</v>
      </c>
      <c r="R10" s="1">
        <v>66634852.359999999</v>
      </c>
      <c r="S10" s="8">
        <v>3.0974900000000001E-3</v>
      </c>
      <c r="T10" s="1">
        <v>131801636.34</v>
      </c>
      <c r="U10" s="8">
        <v>4.6803900000000004E-3</v>
      </c>
      <c r="V10" s="23">
        <f t="shared" si="2"/>
        <v>198436488.69999999</v>
      </c>
      <c r="W10" s="2">
        <f t="shared" si="3"/>
        <v>3.9948637363335622E-3</v>
      </c>
      <c r="X10" s="1">
        <v>7765075204.5600004</v>
      </c>
      <c r="Y10" s="8">
        <v>9.6681390000000006E-2</v>
      </c>
      <c r="Z10" s="23">
        <f t="shared" si="4"/>
        <v>135613341500.98</v>
      </c>
      <c r="AA10" s="2">
        <f t="shared" si="5"/>
        <v>0.11104629144427133</v>
      </c>
      <c r="AB10" s="16"/>
    </row>
    <row r="11" spans="1:28" x14ac:dyDescent="0.25">
      <c r="A11" s="12" t="s">
        <v>23</v>
      </c>
      <c r="B11" s="1">
        <v>2324019156.3099999</v>
      </c>
      <c r="C11" s="8">
        <v>0.11478669</v>
      </c>
      <c r="D11" s="1">
        <v>5787109068.5</v>
      </c>
      <c r="E11" s="8">
        <v>2.2750800000000002E-2</v>
      </c>
      <c r="F11" s="1">
        <v>1898893573.02</v>
      </c>
      <c r="G11" s="8">
        <v>0.18856935999999999</v>
      </c>
      <c r="H11" s="1">
        <v>15401369286.51</v>
      </c>
      <c r="I11" s="8">
        <v>4.1552449999999998E-2</v>
      </c>
      <c r="J11" s="1">
        <v>5894280510.8800001</v>
      </c>
      <c r="K11" s="8">
        <v>3.1118059999999999E-2</v>
      </c>
      <c r="L11" s="1">
        <v>46907330.560000002</v>
      </c>
      <c r="M11" s="8">
        <v>4.7848500000000002E-3</v>
      </c>
      <c r="N11" s="1">
        <v>10127287705.540001</v>
      </c>
      <c r="O11" s="8">
        <v>4.2787369999999998E-2</v>
      </c>
      <c r="P11" s="23">
        <f t="shared" si="0"/>
        <v>41479866631.320007</v>
      </c>
      <c r="Q11" s="2">
        <f t="shared" si="1"/>
        <v>3.8011559907404992E-2</v>
      </c>
      <c r="R11" s="1">
        <v>1109789865.1500001</v>
      </c>
      <c r="S11" s="8">
        <v>5.158811E-2</v>
      </c>
      <c r="T11" s="1">
        <v>931397970.60000002</v>
      </c>
      <c r="U11" s="8">
        <v>3.307475E-2</v>
      </c>
      <c r="V11" s="23">
        <f t="shared" si="2"/>
        <v>2041187835.75</v>
      </c>
      <c r="W11" s="2">
        <f t="shared" si="3"/>
        <v>4.1092579885399182E-2</v>
      </c>
      <c r="X11" s="1">
        <v>2323174375.3699999</v>
      </c>
      <c r="Y11" s="8">
        <v>2.8925380000000001E-2</v>
      </c>
      <c r="Z11" s="23">
        <f t="shared" si="4"/>
        <v>45844228842.44001</v>
      </c>
      <c r="AA11" s="2">
        <f t="shared" si="5"/>
        <v>3.7539312435854073E-2</v>
      </c>
      <c r="AB11" s="16"/>
    </row>
    <row r="12" spans="1:28" x14ac:dyDescent="0.25">
      <c r="A12" s="12" t="s">
        <v>24</v>
      </c>
      <c r="B12" s="1">
        <v>1365431513.3499999</v>
      </c>
      <c r="C12" s="8">
        <v>6.7440650000000005E-2</v>
      </c>
      <c r="D12" s="1">
        <v>31071642351.27</v>
      </c>
      <c r="E12" s="8">
        <v>0.12215160999999999</v>
      </c>
      <c r="F12" s="1">
        <v>287051350.06</v>
      </c>
      <c r="G12" s="8">
        <v>2.8505594419385504E-2</v>
      </c>
      <c r="H12" s="1">
        <v>60658434428</v>
      </c>
      <c r="I12" s="8">
        <v>0.16365472</v>
      </c>
      <c r="J12" s="1">
        <v>35185094226.830002</v>
      </c>
      <c r="K12" s="8">
        <v>0.18575496999999999</v>
      </c>
      <c r="L12" s="6">
        <v>0</v>
      </c>
      <c r="M12" s="6">
        <v>0</v>
      </c>
      <c r="N12" s="1">
        <v>17098629032.07</v>
      </c>
      <c r="O12" s="8">
        <v>7.2241E-2</v>
      </c>
      <c r="P12" s="23">
        <f t="shared" si="0"/>
        <v>145666282901.57999</v>
      </c>
      <c r="Q12" s="2">
        <f t="shared" si="1"/>
        <v>0.13348651017169888</v>
      </c>
      <c r="R12" s="1">
        <v>4356707769.5799999</v>
      </c>
      <c r="S12" s="8">
        <v>0.20251970999999999</v>
      </c>
      <c r="T12" s="6">
        <v>0</v>
      </c>
      <c r="U12" s="6">
        <v>0</v>
      </c>
      <c r="V12" s="23">
        <f t="shared" si="2"/>
        <v>4356707769.5799999</v>
      </c>
      <c r="W12" s="2">
        <f t="shared" si="3"/>
        <v>8.7707931099356415E-2</v>
      </c>
      <c r="X12" s="1">
        <v>17808034028.599998</v>
      </c>
      <c r="Y12" s="8">
        <v>0.22172423999999999</v>
      </c>
      <c r="Z12" s="23">
        <f t="shared" si="4"/>
        <v>167831024699.75998</v>
      </c>
      <c r="AA12" s="2">
        <f t="shared" si="5"/>
        <v>0.13742757663755059</v>
      </c>
      <c r="AB12" s="16"/>
    </row>
    <row r="13" spans="1:28" x14ac:dyDescent="0.25">
      <c r="A13" s="13" t="s">
        <v>25</v>
      </c>
      <c r="B13" s="3">
        <f t="shared" ref="B13:AA13" si="6">SUM(B6:B12)</f>
        <v>20246416359.790001</v>
      </c>
      <c r="C13" s="7">
        <f t="shared" si="6"/>
        <v>0.99999998999999995</v>
      </c>
      <c r="D13" s="3">
        <f t="shared" si="6"/>
        <v>254369487452.20999</v>
      </c>
      <c r="E13" s="7">
        <f t="shared" si="6"/>
        <v>0.99999999999999989</v>
      </c>
      <c r="F13" s="3">
        <f t="shared" si="6"/>
        <v>10070000500.139999</v>
      </c>
      <c r="G13" s="7">
        <f t="shared" si="6"/>
        <v>0.99999999441938547</v>
      </c>
      <c r="H13" s="3">
        <f t="shared" si="6"/>
        <v>370648862320.56</v>
      </c>
      <c r="I13" s="7">
        <f t="shared" si="6"/>
        <v>1</v>
      </c>
      <c r="J13" s="3">
        <f t="shared" si="6"/>
        <v>189416703972.42999</v>
      </c>
      <c r="K13" s="7">
        <f t="shared" si="6"/>
        <v>1</v>
      </c>
      <c r="L13" s="3">
        <f t="shared" si="6"/>
        <v>9803305757.5100002</v>
      </c>
      <c r="M13" s="7">
        <f t="shared" si="6"/>
        <v>0.99999999999999989</v>
      </c>
      <c r="N13" s="3">
        <f t="shared" si="6"/>
        <v>236688696211.59</v>
      </c>
      <c r="O13" s="7">
        <f t="shared" si="6"/>
        <v>1</v>
      </c>
      <c r="P13" s="3">
        <f t="shared" si="6"/>
        <v>1091243472574.2301</v>
      </c>
      <c r="Q13" s="7">
        <f t="shared" si="6"/>
        <v>0.99999999999999989</v>
      </c>
      <c r="R13" s="3">
        <f t="shared" si="6"/>
        <v>21512512266.120003</v>
      </c>
      <c r="S13" s="7">
        <f t="shared" si="6"/>
        <v>0.99999999000000006</v>
      </c>
      <c r="T13" s="3">
        <f t="shared" si="6"/>
        <v>28160393193.759998</v>
      </c>
      <c r="U13" s="7">
        <f t="shared" si="6"/>
        <v>1</v>
      </c>
      <c r="V13" s="3">
        <f t="shared" si="6"/>
        <v>49672905459.879997</v>
      </c>
      <c r="W13" s="7">
        <f t="shared" si="6"/>
        <v>1</v>
      </c>
      <c r="X13" s="3">
        <f t="shared" si="6"/>
        <v>80316134436.040009</v>
      </c>
      <c r="Y13" s="7">
        <f t="shared" si="6"/>
        <v>1</v>
      </c>
      <c r="Z13" s="23">
        <f>SUM(Z6:Z12)</f>
        <v>1221232512470.1499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A1BE-AD63-4FE8-9250-1F797BB1273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BE8C-51F8-42A1-A4B9-C4831309FFBD}">
  <dimension ref="A1:AB28"/>
  <sheetViews>
    <sheetView showGridLines="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J31" sqref="J31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1557009037.9200001</v>
      </c>
      <c r="E6" s="8">
        <v>6.70938E-3</v>
      </c>
      <c r="F6" s="1">
        <v>201607429.75</v>
      </c>
      <c r="G6" s="8">
        <v>2.1144980000000001E-2</v>
      </c>
      <c r="H6" s="1">
        <v>9855653872.5599995</v>
      </c>
      <c r="I6" s="8">
        <v>2.8827640000000002E-2</v>
      </c>
      <c r="J6" s="1">
        <v>3579009963.3000002</v>
      </c>
      <c r="K6" s="8">
        <v>2.104178E-2</v>
      </c>
      <c r="L6" s="1">
        <v>1777924787.3</v>
      </c>
      <c r="M6" s="8">
        <v>0.19545872</v>
      </c>
      <c r="N6" s="1">
        <v>4534152580.9700003</v>
      </c>
      <c r="O6" s="8">
        <v>2.1416569999999999E-2</v>
      </c>
      <c r="P6" s="3">
        <f t="shared" ref="P6:P12" si="0">+B6+D6+F6+H6+J6+L6+N6</f>
        <v>21505357671.799999</v>
      </c>
      <c r="Q6" s="2">
        <f t="shared" ref="Q6:Q12" si="1">+P6/$P$13</f>
        <v>2.1714126707958102E-2</v>
      </c>
      <c r="R6" s="1">
        <v>885862880.09000003</v>
      </c>
      <c r="S6" s="8">
        <v>4.256969E-2</v>
      </c>
      <c r="T6" s="1">
        <v>1039472970.7</v>
      </c>
      <c r="U6" s="8">
        <v>3.8064250000000001E-2</v>
      </c>
      <c r="V6" s="3">
        <f t="shared" ref="V6:V12" si="2">R6+T6</f>
        <v>1925335850.79</v>
      </c>
      <c r="W6" s="2">
        <f t="shared" ref="W6:W12" si="3">V6/$V$13</f>
        <v>4.0012723748198462E-2</v>
      </c>
      <c r="X6" s="1">
        <v>3221157246.1500001</v>
      </c>
      <c r="Y6" s="8">
        <v>4.4714589999999999E-2</v>
      </c>
      <c r="Z6" s="3">
        <f t="shared" ref="Z6:Z12" si="4">P6+V6+X6</f>
        <v>26651850768.740002</v>
      </c>
      <c r="AA6" s="2">
        <f t="shared" ref="AA6:AA12" si="5">Z6/$Z$13</f>
        <v>2.3998961553278565E-2</v>
      </c>
      <c r="AB6" s="16"/>
    </row>
    <row r="7" spans="1:28" x14ac:dyDescent="0.25">
      <c r="A7" s="12" t="s">
        <v>19</v>
      </c>
      <c r="B7" s="1">
        <v>157318303.96000001</v>
      </c>
      <c r="C7" s="8">
        <v>9.8292199999999996E-3</v>
      </c>
      <c r="D7" s="6">
        <v>0</v>
      </c>
      <c r="E7" s="6">
        <v>0</v>
      </c>
      <c r="F7" s="1">
        <v>278151364.56999999</v>
      </c>
      <c r="G7" s="8">
        <v>2.9173049999999999E-2</v>
      </c>
      <c r="H7" s="1">
        <v>2501254897.0100002</v>
      </c>
      <c r="I7" s="8">
        <v>7.3161299999999997E-3</v>
      </c>
      <c r="J7" s="1">
        <v>35766270.07</v>
      </c>
      <c r="K7" s="8">
        <v>2.1028E-4</v>
      </c>
      <c r="L7" s="6">
        <v>0</v>
      </c>
      <c r="M7" s="6">
        <v>0</v>
      </c>
      <c r="N7" s="1">
        <v>751026942.74000001</v>
      </c>
      <c r="O7" s="8">
        <v>3.5473900000000001E-3</v>
      </c>
      <c r="P7" s="3">
        <f t="shared" si="0"/>
        <v>3723517778.3500004</v>
      </c>
      <c r="Q7" s="2">
        <f t="shared" si="1"/>
        <v>3.7596648273583058E-3</v>
      </c>
      <c r="R7" s="1">
        <v>469188415.16000003</v>
      </c>
      <c r="S7" s="8">
        <v>2.2546610000000002E-2</v>
      </c>
      <c r="T7" s="1">
        <v>187347536.12</v>
      </c>
      <c r="U7" s="8">
        <v>6.8604399999999998E-3</v>
      </c>
      <c r="V7" s="3">
        <f t="shared" si="2"/>
        <v>656535951.27999997</v>
      </c>
      <c r="W7" s="2">
        <f t="shared" si="3"/>
        <v>1.3644264525873943E-2</v>
      </c>
      <c r="X7" s="1">
        <v>72102680.599999994</v>
      </c>
      <c r="Y7" s="8">
        <v>1.0009000000000001E-3</v>
      </c>
      <c r="Z7" s="3">
        <f t="shared" si="4"/>
        <v>4452156410.2300005</v>
      </c>
      <c r="AA7" s="2">
        <f t="shared" si="5"/>
        <v>4.0089947765884109E-3</v>
      </c>
      <c r="AB7" s="16"/>
    </row>
    <row r="8" spans="1:28" x14ac:dyDescent="0.25">
      <c r="A8" s="12" t="s">
        <v>20</v>
      </c>
      <c r="B8" s="1">
        <v>78350433.620000005</v>
      </c>
      <c r="C8" s="8">
        <v>4.8953199999999999E-3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78350433.620000005</v>
      </c>
      <c r="Q8" s="20">
        <f t="shared" si="1"/>
        <v>7.9111041500094277E-5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78350433.620000005</v>
      </c>
      <c r="AA8" s="20">
        <f t="shared" si="5"/>
        <v>7.0551537318921408E-5</v>
      </c>
      <c r="AB8" s="16"/>
    </row>
    <row r="9" spans="1:28" x14ac:dyDescent="0.25">
      <c r="A9" s="12" t="s">
        <v>21</v>
      </c>
      <c r="B9" s="1">
        <v>12506246073.08</v>
      </c>
      <c r="C9" s="8">
        <v>0.78138775000000005</v>
      </c>
      <c r="D9" s="1">
        <v>164233661258.35999</v>
      </c>
      <c r="E9" s="8">
        <v>0.70770655000000005</v>
      </c>
      <c r="F9" s="1">
        <v>7103221835.1400003</v>
      </c>
      <c r="G9" s="8">
        <v>0.74499963999999996</v>
      </c>
      <c r="H9" s="1">
        <v>243977867035.35001</v>
      </c>
      <c r="I9" s="8">
        <v>0.71363169000000004</v>
      </c>
      <c r="J9" s="1">
        <v>125831595038.17999</v>
      </c>
      <c r="K9" s="8">
        <v>0.73979150000000005</v>
      </c>
      <c r="L9" s="1">
        <v>7270165136.25</v>
      </c>
      <c r="M9" s="8">
        <v>0.79925606999999999</v>
      </c>
      <c r="N9" s="1">
        <v>163697945483.67001</v>
      </c>
      <c r="O9" s="8">
        <v>0.77320909999999998</v>
      </c>
      <c r="P9" s="3">
        <f t="shared" si="0"/>
        <v>724620701860.03003</v>
      </c>
      <c r="Q9" s="2">
        <f t="shared" si="1"/>
        <v>0.73165515196387088</v>
      </c>
      <c r="R9" s="1">
        <v>15978131433.030001</v>
      </c>
      <c r="S9" s="8">
        <v>0.76782105</v>
      </c>
      <c r="T9" s="1">
        <v>25091318477.700001</v>
      </c>
      <c r="U9" s="8">
        <v>0.91881378999999996</v>
      </c>
      <c r="V9" s="3">
        <f t="shared" si="2"/>
        <v>41069449910.730003</v>
      </c>
      <c r="W9" s="2">
        <f t="shared" si="3"/>
        <v>0.85351371455231451</v>
      </c>
      <c r="X9" s="1">
        <v>48144419917.910004</v>
      </c>
      <c r="Y9" s="8">
        <v>0.66831812999999995</v>
      </c>
      <c r="Z9" s="3">
        <f t="shared" si="4"/>
        <v>813834571688.67004</v>
      </c>
      <c r="AA9" s="2">
        <f t="shared" si="5"/>
        <v>0.73282657801736906</v>
      </c>
      <c r="AB9" s="16"/>
    </row>
    <row r="10" spans="1:28" x14ac:dyDescent="0.25">
      <c r="A10" s="12" t="s">
        <v>22</v>
      </c>
      <c r="B10" s="1">
        <v>434852144.92000002</v>
      </c>
      <c r="C10" s="8">
        <v>2.7169470000000001E-2</v>
      </c>
      <c r="D10" s="1">
        <v>41588321540.900002</v>
      </c>
      <c r="E10" s="8">
        <v>0.17921007999999999</v>
      </c>
      <c r="F10" s="1">
        <v>141598384.96000001</v>
      </c>
      <c r="G10" s="8">
        <v>1.4851110000000001E-2</v>
      </c>
      <c r="H10" s="1">
        <v>28114083639.810001</v>
      </c>
      <c r="I10" s="8">
        <v>8.2233280000000006E-2</v>
      </c>
      <c r="J10" s="1">
        <v>13726205152.34</v>
      </c>
      <c r="K10" s="8">
        <v>8.0699370000000006E-2</v>
      </c>
      <c r="L10" s="6">
        <v>0</v>
      </c>
      <c r="M10" s="6">
        <v>0</v>
      </c>
      <c r="N10" s="1">
        <v>20064875188.869999</v>
      </c>
      <c r="O10" s="8">
        <v>9.4774209999999998E-2</v>
      </c>
      <c r="P10" s="3">
        <f t="shared" si="0"/>
        <v>104069936051.79999</v>
      </c>
      <c r="Q10" s="2">
        <f t="shared" si="1"/>
        <v>0.10508022291027246</v>
      </c>
      <c r="R10" s="1">
        <v>164421659.75</v>
      </c>
      <c r="S10" s="8">
        <v>7.9012000000000006E-3</v>
      </c>
      <c r="T10" s="1">
        <v>128774893.23</v>
      </c>
      <c r="U10" s="8">
        <v>4.7155799999999996E-3</v>
      </c>
      <c r="V10" s="3">
        <f t="shared" si="2"/>
        <v>293196552.98000002</v>
      </c>
      <c r="W10" s="2">
        <f t="shared" si="3"/>
        <v>6.0932707784457927E-3</v>
      </c>
      <c r="X10" s="1">
        <v>3969460948.4200001</v>
      </c>
      <c r="Y10" s="8">
        <v>5.5102180000000001E-2</v>
      </c>
      <c r="Z10" s="3">
        <f t="shared" si="4"/>
        <v>108332593553.19998</v>
      </c>
      <c r="AA10" s="2">
        <f t="shared" si="5"/>
        <v>9.754931356210321E-2</v>
      </c>
      <c r="AB10" s="16"/>
    </row>
    <row r="11" spans="1:28" x14ac:dyDescent="0.25">
      <c r="A11" s="12" t="s">
        <v>23</v>
      </c>
      <c r="B11" s="1">
        <v>1912340279.53</v>
      </c>
      <c r="C11" s="8">
        <v>0.11948264</v>
      </c>
      <c r="D11" s="1">
        <v>6297778333.3299999</v>
      </c>
      <c r="E11" s="8">
        <v>2.7138039999999999E-2</v>
      </c>
      <c r="F11" s="1">
        <v>1435077823.24</v>
      </c>
      <c r="G11" s="8">
        <v>0.15051374000000001</v>
      </c>
      <c r="H11" s="1">
        <v>15388781240.480001</v>
      </c>
      <c r="I11" s="8">
        <v>4.5011959609473538E-2</v>
      </c>
      <c r="J11" s="1">
        <v>8056906144.4799995</v>
      </c>
      <c r="K11" s="8">
        <v>4.7368319999999998E-2</v>
      </c>
      <c r="L11" s="1">
        <v>48075102.140000001</v>
      </c>
      <c r="M11" s="8">
        <v>5.2852100000000003E-3</v>
      </c>
      <c r="N11" s="1">
        <v>9589256159.6200008</v>
      </c>
      <c r="O11" s="8">
        <v>4.529379E-2</v>
      </c>
      <c r="P11" s="3">
        <f t="shared" si="0"/>
        <v>42728215082.82</v>
      </c>
      <c r="Q11" s="2">
        <f t="shared" si="1"/>
        <v>4.3143010707972225E-2</v>
      </c>
      <c r="R11" s="1">
        <v>1111481788.22</v>
      </c>
      <c r="S11" s="8">
        <v>5.3411699999999999E-2</v>
      </c>
      <c r="T11" s="1">
        <v>861468818.50999999</v>
      </c>
      <c r="U11" s="8">
        <v>3.1545947927116971E-2</v>
      </c>
      <c r="V11" s="3">
        <f t="shared" si="2"/>
        <v>1972950606.73</v>
      </c>
      <c r="W11" s="2">
        <f t="shared" si="3"/>
        <v>4.100226335241005E-2</v>
      </c>
      <c r="X11" s="1">
        <v>2403121938.3000002</v>
      </c>
      <c r="Y11" s="8">
        <v>3.3359010000000001E-2</v>
      </c>
      <c r="Z11" s="3">
        <f t="shared" si="4"/>
        <v>47104287627.850006</v>
      </c>
      <c r="AA11" s="2">
        <f t="shared" si="5"/>
        <v>4.2415590481290656E-2</v>
      </c>
      <c r="AB11" s="16"/>
    </row>
    <row r="12" spans="1:28" x14ac:dyDescent="0.25">
      <c r="A12" s="12" t="s">
        <v>24</v>
      </c>
      <c r="B12" s="1">
        <v>916065748.94000006</v>
      </c>
      <c r="C12" s="8">
        <v>5.7235599999999998E-2</v>
      </c>
      <c r="D12" s="1">
        <v>18387863345.779999</v>
      </c>
      <c r="E12" s="8">
        <v>7.9235959999999994E-2</v>
      </c>
      <c r="F12" s="1">
        <v>374873762.49000001</v>
      </c>
      <c r="G12" s="8">
        <v>3.9317480000000002E-2</v>
      </c>
      <c r="H12" s="1">
        <v>42044414084.099998</v>
      </c>
      <c r="I12" s="8">
        <v>0.1229793</v>
      </c>
      <c r="J12" s="1">
        <v>18861137217.48</v>
      </c>
      <c r="K12" s="8">
        <v>0.11088876</v>
      </c>
      <c r="L12" s="6">
        <v>0</v>
      </c>
      <c r="M12" s="6">
        <v>0</v>
      </c>
      <c r="N12" s="1">
        <v>13075133052.280001</v>
      </c>
      <c r="O12" s="8">
        <v>6.1758939999999998E-2</v>
      </c>
      <c r="P12" s="3">
        <f t="shared" si="0"/>
        <v>93659487211.069992</v>
      </c>
      <c r="Q12" s="2">
        <f t="shared" si="1"/>
        <v>9.4568711841068007E-2</v>
      </c>
      <c r="R12" s="1">
        <v>2200621335.6500001</v>
      </c>
      <c r="S12" s="8">
        <v>0.10574975</v>
      </c>
      <c r="T12" s="6">
        <v>0</v>
      </c>
      <c r="U12" s="6">
        <v>0</v>
      </c>
      <c r="V12" s="3">
        <f t="shared" si="2"/>
        <v>2200621335.6500001</v>
      </c>
      <c r="W12" s="2">
        <f t="shared" si="3"/>
        <v>4.5733763042757086E-2</v>
      </c>
      <c r="X12" s="1">
        <v>14227914607.059999</v>
      </c>
      <c r="Y12" s="8">
        <v>0.19750519999999999</v>
      </c>
      <c r="Z12" s="3">
        <f t="shared" si="4"/>
        <v>110088023153.77998</v>
      </c>
      <c r="AA12" s="2">
        <f t="shared" si="5"/>
        <v>9.9130010072051369E-2</v>
      </c>
      <c r="AB12" s="16"/>
    </row>
    <row r="13" spans="1:28" x14ac:dyDescent="0.25">
      <c r="A13" s="13" t="s">
        <v>25</v>
      </c>
      <c r="B13" s="3">
        <f t="shared" ref="B13:AA13" si="6">SUM(B6:B12)</f>
        <v>16005172984.050001</v>
      </c>
      <c r="C13" s="7">
        <f t="shared" si="6"/>
        <v>1</v>
      </c>
      <c r="D13" s="3">
        <f t="shared" si="6"/>
        <v>232064633516.28998</v>
      </c>
      <c r="E13" s="7">
        <f t="shared" si="6"/>
        <v>1.0000000099999999</v>
      </c>
      <c r="F13" s="3">
        <f t="shared" si="6"/>
        <v>9534530600.1499996</v>
      </c>
      <c r="G13" s="7">
        <f t="shared" si="6"/>
        <v>1</v>
      </c>
      <c r="H13" s="3">
        <f t="shared" si="6"/>
        <v>341882054769.31</v>
      </c>
      <c r="I13" s="7">
        <f t="shared" si="6"/>
        <v>0.99999999960947361</v>
      </c>
      <c r="J13" s="3">
        <f t="shared" si="6"/>
        <v>170090619785.85001</v>
      </c>
      <c r="K13" s="7">
        <f t="shared" si="6"/>
        <v>1.0000000100000002</v>
      </c>
      <c r="L13" s="3">
        <f t="shared" si="6"/>
        <v>9096165025.6899986</v>
      </c>
      <c r="M13" s="7">
        <f t="shared" si="6"/>
        <v>1</v>
      </c>
      <c r="N13" s="3">
        <f>SUM(N6:N12)</f>
        <v>211712389408.14999</v>
      </c>
      <c r="O13" s="7">
        <f t="shared" si="6"/>
        <v>1</v>
      </c>
      <c r="P13" s="3">
        <f t="shared" si="6"/>
        <v>990385566089.48999</v>
      </c>
      <c r="Q13" s="7">
        <f t="shared" si="6"/>
        <v>1</v>
      </c>
      <c r="R13" s="3">
        <f t="shared" si="6"/>
        <v>20809707511.900002</v>
      </c>
      <c r="S13" s="7">
        <f t="shared" si="6"/>
        <v>1</v>
      </c>
      <c r="T13" s="3">
        <f t="shared" si="6"/>
        <v>27308382696.259998</v>
      </c>
      <c r="U13" s="7">
        <f t="shared" si="6"/>
        <v>1.000000007927117</v>
      </c>
      <c r="V13" s="3">
        <f t="shared" si="6"/>
        <v>48118090208.160011</v>
      </c>
      <c r="W13" s="7">
        <f t="shared" si="6"/>
        <v>0.99999999999999989</v>
      </c>
      <c r="X13" s="3">
        <f t="shared" si="6"/>
        <v>72038177338.440002</v>
      </c>
      <c r="Y13" s="7">
        <f t="shared" si="6"/>
        <v>1.0000000099999999</v>
      </c>
      <c r="Z13" s="3">
        <f>SUM(Z6:Z12)</f>
        <v>1110541833636.0898</v>
      </c>
      <c r="AA13" s="7">
        <f t="shared" si="6"/>
        <v>1.0000000000000002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892B-5D74-4122-8258-850BE25335B4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30" sqref="AA30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883225758.36000001</v>
      </c>
      <c r="E6" s="8">
        <v>3.76611E-3</v>
      </c>
      <c r="F6" s="1">
        <v>99119937.950000003</v>
      </c>
      <c r="G6" s="8">
        <v>1.023026E-2</v>
      </c>
      <c r="H6" s="1">
        <v>11578854670.309999</v>
      </c>
      <c r="I6" s="8">
        <v>3.3539439999999997E-2</v>
      </c>
      <c r="J6" s="1">
        <v>5115826479.29</v>
      </c>
      <c r="K6" s="8">
        <v>2.9688180000000002E-2</v>
      </c>
      <c r="L6" s="1">
        <v>1868570181.26</v>
      </c>
      <c r="M6" s="8">
        <v>0.20387770999999999</v>
      </c>
      <c r="N6" s="1">
        <v>4771037261.1700001</v>
      </c>
      <c r="O6" s="8">
        <v>2.223673E-2</v>
      </c>
      <c r="P6" s="3">
        <f t="shared" ref="P6:P12" si="0">+B6+D6+F6+H6+J6+L6+N6</f>
        <v>24316634288.339996</v>
      </c>
      <c r="Q6" s="2">
        <f t="shared" ref="Q6:Q12" si="1">+P6/$P$13</f>
        <v>2.4261100421432761E-2</v>
      </c>
      <c r="R6" s="1">
        <v>735555895.71000004</v>
      </c>
      <c r="S6" s="8">
        <v>3.4958349999999999E-2</v>
      </c>
      <c r="T6" s="1">
        <v>667891227.37</v>
      </c>
      <c r="U6" s="8">
        <v>2.4320919999999999E-2</v>
      </c>
      <c r="V6" s="3">
        <f t="shared" ref="V6:V12" si="2">R6+T6</f>
        <v>1403447123.0799999</v>
      </c>
      <c r="W6" s="2">
        <f t="shared" ref="W6:W12" si="3">V6/$V$13</f>
        <v>2.8935554572754863E-2</v>
      </c>
      <c r="X6" s="1">
        <v>3789013971.5700002</v>
      </c>
      <c r="Y6" s="8">
        <v>5.1748830000000003E-2</v>
      </c>
      <c r="Z6" s="3">
        <f t="shared" ref="Z6:Z12" si="4">P6+V6+X6</f>
        <v>29509095382.989998</v>
      </c>
      <c r="AA6" s="2">
        <f t="shared" ref="AA6:AA12" si="5">Z6/$Z$13</f>
        <v>2.6253390341217018E-2</v>
      </c>
      <c r="AB6" s="16"/>
    </row>
    <row r="7" spans="1:28" x14ac:dyDescent="0.25">
      <c r="A7" s="12" t="s">
        <v>19</v>
      </c>
      <c r="B7" s="1">
        <v>344727879.95999998</v>
      </c>
      <c r="C7" s="8">
        <v>2.0508160000000001E-2</v>
      </c>
      <c r="D7" s="6">
        <v>0</v>
      </c>
      <c r="E7" s="6">
        <v>0</v>
      </c>
      <c r="F7" s="1">
        <v>247241694.84999999</v>
      </c>
      <c r="G7" s="8">
        <v>2.5518039999999999E-2</v>
      </c>
      <c r="H7" s="1">
        <v>3767930437.27</v>
      </c>
      <c r="I7" s="8">
        <v>1.091423E-2</v>
      </c>
      <c r="J7" s="1">
        <v>36081008.729999997</v>
      </c>
      <c r="K7" s="8">
        <v>2.0939E-4</v>
      </c>
      <c r="L7" s="6">
        <v>0</v>
      </c>
      <c r="M7" s="6">
        <v>0</v>
      </c>
      <c r="N7" s="1">
        <v>858495341.40999997</v>
      </c>
      <c r="O7" s="8">
        <v>4.0012499999999996E-3</v>
      </c>
      <c r="P7" s="3">
        <f t="shared" si="0"/>
        <v>5254476362.2199993</v>
      </c>
      <c r="Q7" s="2">
        <f t="shared" si="1"/>
        <v>5.2424762890393673E-3</v>
      </c>
      <c r="R7" s="1">
        <v>640198344.86000001</v>
      </c>
      <c r="S7" s="8">
        <v>3.042634E-2</v>
      </c>
      <c r="T7" s="1">
        <v>259262136.5</v>
      </c>
      <c r="U7" s="8">
        <v>9.4409000000000003E-3</v>
      </c>
      <c r="V7" s="3">
        <f t="shared" si="2"/>
        <v>899460481.36000001</v>
      </c>
      <c r="W7" s="2">
        <f t="shared" si="3"/>
        <v>1.8544615907802226E-2</v>
      </c>
      <c r="X7" s="1">
        <v>135677197.08000001</v>
      </c>
      <c r="Y7" s="8">
        <v>1.8530199999999999E-3</v>
      </c>
      <c r="Z7" s="3">
        <f t="shared" si="4"/>
        <v>6289614040.6599989</v>
      </c>
      <c r="AA7" s="2">
        <f t="shared" si="5"/>
        <v>5.5956880535290429E-3</v>
      </c>
      <c r="AB7" s="16"/>
    </row>
    <row r="8" spans="1:28" x14ac:dyDescent="0.25">
      <c r="A8" s="12" t="s">
        <v>20</v>
      </c>
      <c r="B8" s="1">
        <v>78951643.579999998</v>
      </c>
      <c r="C8" s="8">
        <v>4.6969000000000004E-3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78951643.579999998</v>
      </c>
      <c r="Q8" s="20">
        <f t="shared" si="1"/>
        <v>7.8771335317981127E-5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78951643.579999998</v>
      </c>
      <c r="AA8" s="20">
        <f t="shared" si="5"/>
        <v>7.0240998244262687E-5</v>
      </c>
      <c r="AB8" s="16"/>
    </row>
    <row r="9" spans="1:28" x14ac:dyDescent="0.25">
      <c r="A9" s="12" t="s">
        <v>21</v>
      </c>
      <c r="B9" s="1">
        <v>13111135521.709999</v>
      </c>
      <c r="C9" s="8">
        <v>0.77999286000000001</v>
      </c>
      <c r="D9" s="1">
        <v>166293870086.70001</v>
      </c>
      <c r="E9" s="8">
        <v>0.70908353999999996</v>
      </c>
      <c r="F9" s="1">
        <v>7368179649.5</v>
      </c>
      <c r="G9" s="8">
        <v>0.76047657000000002</v>
      </c>
      <c r="H9" s="1">
        <v>243946795697.94</v>
      </c>
      <c r="I9" s="8">
        <v>0.70661903000000004</v>
      </c>
      <c r="J9" s="1">
        <v>126188756286.74001</v>
      </c>
      <c r="K9" s="8">
        <v>0.73229906</v>
      </c>
      <c r="L9" s="1">
        <v>7248145280.2700005</v>
      </c>
      <c r="M9" s="8">
        <v>0.79083745000000005</v>
      </c>
      <c r="N9" s="1">
        <v>165911456014.14999</v>
      </c>
      <c r="O9" s="8">
        <v>0.77327588999999997</v>
      </c>
      <c r="P9" s="3">
        <f t="shared" si="0"/>
        <v>730068338537.01001</v>
      </c>
      <c r="Q9" s="2">
        <f t="shared" si="1"/>
        <v>0.72840102235070125</v>
      </c>
      <c r="R9" s="1">
        <v>16162181688.139999</v>
      </c>
      <c r="S9" s="8">
        <v>0.76813083000000004</v>
      </c>
      <c r="T9" s="1">
        <v>25526282012.029999</v>
      </c>
      <c r="U9" s="8">
        <v>0.92952672000000003</v>
      </c>
      <c r="V9" s="3">
        <f t="shared" si="2"/>
        <v>41688463700.169998</v>
      </c>
      <c r="W9" s="2">
        <f t="shared" si="3"/>
        <v>0.85951141059257297</v>
      </c>
      <c r="X9" s="1">
        <v>48570998897.220001</v>
      </c>
      <c r="Y9" s="8">
        <v>0.66336315000000001</v>
      </c>
      <c r="Z9" s="3">
        <f t="shared" si="4"/>
        <v>820327801134.40002</v>
      </c>
      <c r="AA9" s="2">
        <f t="shared" si="5"/>
        <v>0.72982196476778227</v>
      </c>
      <c r="AB9" s="16"/>
    </row>
    <row r="10" spans="1:28" x14ac:dyDescent="0.25">
      <c r="A10" s="12" t="s">
        <v>22</v>
      </c>
      <c r="B10" s="1">
        <v>437347848.87</v>
      </c>
      <c r="C10" s="8">
        <v>2.6018199999999998E-2</v>
      </c>
      <c r="D10" s="1">
        <v>41889271053.419998</v>
      </c>
      <c r="E10" s="8">
        <v>0.17861748</v>
      </c>
      <c r="F10" s="1">
        <v>142899632.11000001</v>
      </c>
      <c r="G10" s="8">
        <v>1.4748799999999999E-2</v>
      </c>
      <c r="H10" s="1">
        <v>28337887446.709999</v>
      </c>
      <c r="I10" s="8">
        <v>8.2083840000000005E-2</v>
      </c>
      <c r="J10" s="1">
        <v>13866423064.190001</v>
      </c>
      <c r="K10" s="8">
        <v>8.0469680000000002E-2</v>
      </c>
      <c r="L10" s="6">
        <v>0</v>
      </c>
      <c r="M10" s="6">
        <v>0</v>
      </c>
      <c r="N10" s="1">
        <v>20247529690.259998</v>
      </c>
      <c r="O10" s="8">
        <v>9.4369170000000002E-2</v>
      </c>
      <c r="P10" s="3">
        <f t="shared" si="0"/>
        <v>104921358735.56</v>
      </c>
      <c r="Q10" s="2">
        <f t="shared" si="1"/>
        <v>0.10468174133198943</v>
      </c>
      <c r="R10" s="1">
        <v>165791412.47</v>
      </c>
      <c r="S10" s="8">
        <v>7.8794699999999995E-3</v>
      </c>
      <c r="T10" s="1">
        <v>130453483.01000001</v>
      </c>
      <c r="U10" s="8">
        <v>4.7504000000000001E-3</v>
      </c>
      <c r="V10" s="3">
        <f t="shared" si="2"/>
        <v>296244895.48000002</v>
      </c>
      <c r="W10" s="2">
        <f t="shared" si="3"/>
        <v>6.1078256523476983E-3</v>
      </c>
      <c r="X10" s="1">
        <v>3999460762.8899999</v>
      </c>
      <c r="Y10" s="8">
        <v>5.4623030000000003E-2</v>
      </c>
      <c r="Z10" s="3">
        <f t="shared" si="4"/>
        <v>109217064393.92999</v>
      </c>
      <c r="AA10" s="2">
        <f t="shared" si="5"/>
        <v>9.7167269489002853E-2</v>
      </c>
      <c r="AB10" s="16"/>
    </row>
    <row r="11" spans="1:28" x14ac:dyDescent="0.25">
      <c r="A11" s="12" t="s">
        <v>23</v>
      </c>
      <c r="B11" s="1">
        <v>1913673082.53</v>
      </c>
      <c r="C11" s="8">
        <v>0.11384608</v>
      </c>
      <c r="D11" s="1">
        <v>6291889702.3299999</v>
      </c>
      <c r="E11" s="8">
        <v>2.682886E-2</v>
      </c>
      <c r="F11" s="1">
        <v>1454971312.53</v>
      </c>
      <c r="G11" s="8">
        <v>0.15016892000000001</v>
      </c>
      <c r="H11" s="1">
        <v>15343565363.43</v>
      </c>
      <c r="I11" s="8">
        <v>4.4444344055353087E-2</v>
      </c>
      <c r="J11" s="1">
        <v>8097561078.4899998</v>
      </c>
      <c r="K11" s="8">
        <v>4.69918E-2</v>
      </c>
      <c r="L11" s="1">
        <v>48436317.829999998</v>
      </c>
      <c r="M11" s="8">
        <v>5.2848399999999999E-3</v>
      </c>
      <c r="N11" s="1">
        <v>9570958398.6700001</v>
      </c>
      <c r="O11" s="8">
        <v>4.4608080000000001E-2</v>
      </c>
      <c r="P11" s="3">
        <f t="shared" si="0"/>
        <v>42721055255.809998</v>
      </c>
      <c r="Q11" s="2">
        <f t="shared" si="1"/>
        <v>4.2623489722332757E-2</v>
      </c>
      <c r="R11" s="1">
        <v>1120814099.3</v>
      </c>
      <c r="S11" s="8">
        <v>5.3268290000000003E-2</v>
      </c>
      <c r="T11" s="1">
        <v>877701399.37</v>
      </c>
      <c r="U11" s="8">
        <v>3.1961055099690105E-2</v>
      </c>
      <c r="V11" s="3">
        <f t="shared" si="2"/>
        <v>1998515498.6700001</v>
      </c>
      <c r="W11" s="2">
        <f t="shared" si="3"/>
        <v>4.1204369815766716E-2</v>
      </c>
      <c r="X11" s="1">
        <v>2413250248.02</v>
      </c>
      <c r="Y11" s="8">
        <v>3.2959200000000001E-2</v>
      </c>
      <c r="Z11" s="3">
        <f t="shared" si="4"/>
        <v>47132821002.499992</v>
      </c>
      <c r="AA11" s="2">
        <f t="shared" si="5"/>
        <v>4.1932710291574013E-2</v>
      </c>
      <c r="AB11" s="16"/>
    </row>
    <row r="12" spans="1:28" x14ac:dyDescent="0.25">
      <c r="A12" s="12" t="s">
        <v>24</v>
      </c>
      <c r="B12" s="1">
        <v>923466029.16999996</v>
      </c>
      <c r="C12" s="8">
        <v>5.4937800000000002E-2</v>
      </c>
      <c r="D12" s="1">
        <v>19161176980.130001</v>
      </c>
      <c r="E12" s="8">
        <v>8.1704009999999994E-2</v>
      </c>
      <c r="F12" s="1">
        <v>376485431.94999999</v>
      </c>
      <c r="G12" s="8">
        <v>3.8857410000000002E-2</v>
      </c>
      <c r="H12" s="1">
        <v>42255966853.610001</v>
      </c>
      <c r="I12" s="8">
        <v>0.12239911000000001</v>
      </c>
      <c r="J12" s="1">
        <v>19013961154.400002</v>
      </c>
      <c r="K12" s="8">
        <v>0.11034189</v>
      </c>
      <c r="L12" s="6">
        <v>0</v>
      </c>
      <c r="M12" s="6">
        <v>0</v>
      </c>
      <c r="N12" s="1">
        <v>13197137303.370001</v>
      </c>
      <c r="O12" s="8">
        <v>6.1508880000000002E-2</v>
      </c>
      <c r="P12" s="3">
        <f t="shared" si="0"/>
        <v>94928193752.630005</v>
      </c>
      <c r="Q12" s="2">
        <f t="shared" si="1"/>
        <v>9.4711398549186462E-2</v>
      </c>
      <c r="R12" s="1">
        <v>2216381690.1300001</v>
      </c>
      <c r="S12" s="8">
        <v>0.10533671</v>
      </c>
      <c r="T12" s="6">
        <v>0</v>
      </c>
      <c r="U12" s="6">
        <v>0</v>
      </c>
      <c r="V12" s="3">
        <f t="shared" si="2"/>
        <v>2216381690.1300001</v>
      </c>
      <c r="W12" s="2">
        <f t="shared" si="3"/>
        <v>4.5696223458755549E-2</v>
      </c>
      <c r="X12" s="1">
        <v>14310918966.950001</v>
      </c>
      <c r="Y12" s="8">
        <v>0.19545277</v>
      </c>
      <c r="Z12" s="3">
        <f t="shared" si="4"/>
        <v>111455494409.71001</v>
      </c>
      <c r="AA12" s="2">
        <f t="shared" si="5"/>
        <v>9.9158736058650526E-2</v>
      </c>
      <c r="AB12" s="16"/>
    </row>
    <row r="13" spans="1:28" x14ac:dyDescent="0.25">
      <c r="A13" s="13" t="s">
        <v>25</v>
      </c>
      <c r="B13" s="3">
        <f t="shared" ref="B13:AA13" si="6">SUM(B6:B12)</f>
        <v>16809302005.820002</v>
      </c>
      <c r="C13" s="7">
        <f t="shared" si="6"/>
        <v>1</v>
      </c>
      <c r="D13" s="3">
        <f t="shared" si="6"/>
        <v>234519433580.93997</v>
      </c>
      <c r="E13" s="7">
        <f t="shared" si="6"/>
        <v>1</v>
      </c>
      <c r="F13" s="3">
        <f t="shared" si="6"/>
        <v>9688897658.8900013</v>
      </c>
      <c r="G13" s="7">
        <f t="shared" si="6"/>
        <v>1</v>
      </c>
      <c r="H13" s="3">
        <f t="shared" si="6"/>
        <v>345231000469.26996</v>
      </c>
      <c r="I13" s="7">
        <f t="shared" si="6"/>
        <v>0.99999999405535323</v>
      </c>
      <c r="J13" s="3">
        <f t="shared" si="6"/>
        <v>172318609071.84</v>
      </c>
      <c r="K13" s="7">
        <f t="shared" si="6"/>
        <v>1</v>
      </c>
      <c r="L13" s="3">
        <f t="shared" si="6"/>
        <v>9165151779.3600006</v>
      </c>
      <c r="M13" s="7">
        <f t="shared" si="6"/>
        <v>1</v>
      </c>
      <c r="N13" s="3">
        <f>SUM(N6:N12)</f>
        <v>214556614009.03</v>
      </c>
      <c r="O13" s="7">
        <f t="shared" si="6"/>
        <v>1</v>
      </c>
      <c r="P13" s="3">
        <f t="shared" si="6"/>
        <v>1002289008575.15</v>
      </c>
      <c r="Q13" s="7">
        <f t="shared" si="6"/>
        <v>0.99999999999999989</v>
      </c>
      <c r="R13" s="3">
        <f t="shared" si="6"/>
        <v>21040923130.610001</v>
      </c>
      <c r="S13" s="7">
        <f t="shared" si="6"/>
        <v>0.99999999000000006</v>
      </c>
      <c r="T13" s="3">
        <f t="shared" si="6"/>
        <v>27461590258.279995</v>
      </c>
      <c r="U13" s="7">
        <f t="shared" si="6"/>
        <v>0.99999999509969006</v>
      </c>
      <c r="V13" s="3">
        <f t="shared" si="6"/>
        <v>48502513388.889999</v>
      </c>
      <c r="W13" s="7">
        <f t="shared" si="6"/>
        <v>1</v>
      </c>
      <c r="X13" s="3">
        <f t="shared" si="6"/>
        <v>73219320043.729996</v>
      </c>
      <c r="Y13" s="7">
        <f t="shared" si="6"/>
        <v>1</v>
      </c>
      <c r="Z13" s="3">
        <f>SUM(Z6:Z12)</f>
        <v>1124010842007.77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6402-8CD5-44EC-A360-46CC37B299A9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25" sqref="V25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767866255.44000006</v>
      </c>
      <c r="E6" s="8">
        <v>3.2451099999999998E-3</v>
      </c>
      <c r="F6" s="1">
        <v>78899108.109999999</v>
      </c>
      <c r="G6" s="8">
        <v>8.0978899999999999E-3</v>
      </c>
      <c r="H6" s="1">
        <v>11670633765.9</v>
      </c>
      <c r="I6" s="8">
        <v>3.3522830000000003E-2</v>
      </c>
      <c r="J6" s="1">
        <v>3029757143.4099998</v>
      </c>
      <c r="K6" s="8">
        <v>1.7462740000000001E-2</v>
      </c>
      <c r="L6" s="1">
        <v>1911493493.5699999</v>
      </c>
      <c r="M6" s="8">
        <v>0.20675365000000001</v>
      </c>
      <c r="N6" s="1">
        <v>4572521423.9200001</v>
      </c>
      <c r="O6" s="8">
        <v>2.1096230000000001E-2</v>
      </c>
      <c r="P6" s="3">
        <f t="shared" ref="P6:P12" si="0">+B6+D6+F6+H6+J6+L6+N6</f>
        <v>22031171190.349998</v>
      </c>
      <c r="Q6" s="2">
        <f t="shared" ref="Q6:Q12" si="1">+P6/$P$13</f>
        <v>2.1788756860817889E-2</v>
      </c>
      <c r="R6" s="1">
        <v>809603427.09000003</v>
      </c>
      <c r="S6" s="8">
        <v>3.833864E-2</v>
      </c>
      <c r="T6" s="1">
        <v>535506417.22000003</v>
      </c>
      <c r="U6" s="8">
        <v>1.9487899999999999E-2</v>
      </c>
      <c r="V6" s="3">
        <f t="shared" ref="V6:V12" si="2">R6+T6</f>
        <v>1345109844.3099999</v>
      </c>
      <c r="W6" s="2">
        <f t="shared" ref="W6:W12" si="3">V6/$V$13</f>
        <v>2.7679388545374904E-2</v>
      </c>
      <c r="X6" s="1">
        <v>3297927431.71</v>
      </c>
      <c r="Y6" s="8">
        <v>4.459834E-2</v>
      </c>
      <c r="Z6" s="3">
        <f t="shared" ref="Z6:Z12" si="4">P6+V6+X6</f>
        <v>26674208466.369999</v>
      </c>
      <c r="AA6" s="2">
        <f t="shared" ref="AA6:AA12" si="5">Z6/$Z$13</f>
        <v>2.3529096503889305E-2</v>
      </c>
      <c r="AB6" s="16"/>
    </row>
    <row r="7" spans="1:28" x14ac:dyDescent="0.25">
      <c r="A7" s="12" t="s">
        <v>19</v>
      </c>
      <c r="B7" s="1">
        <v>165165012.46000001</v>
      </c>
      <c r="C7" s="8">
        <v>9.6413599999999999E-3</v>
      </c>
      <c r="D7" s="6">
        <v>0</v>
      </c>
      <c r="E7" s="6">
        <v>0</v>
      </c>
      <c r="F7" s="1">
        <v>235845126.44999999</v>
      </c>
      <c r="G7" s="8">
        <v>2.4206189999999999E-2</v>
      </c>
      <c r="H7" s="1">
        <v>4456499801.7200003</v>
      </c>
      <c r="I7" s="8">
        <v>1.2800890000000001E-2</v>
      </c>
      <c r="J7" s="1">
        <v>25229004.030000001</v>
      </c>
      <c r="K7" s="8">
        <v>1.4541000000000001E-4</v>
      </c>
      <c r="L7" s="6">
        <v>0</v>
      </c>
      <c r="M7" s="6">
        <v>0</v>
      </c>
      <c r="N7" s="1">
        <v>770956568.12</v>
      </c>
      <c r="O7" s="8">
        <v>3.5569600000000001E-3</v>
      </c>
      <c r="P7" s="3">
        <f t="shared" si="0"/>
        <v>5653695512.7799997</v>
      </c>
      <c r="Q7" s="2">
        <f t="shared" si="1"/>
        <v>5.591486527371653E-3</v>
      </c>
      <c r="R7" s="1">
        <v>480955199.57999998</v>
      </c>
      <c r="S7" s="8">
        <v>2.277556E-2</v>
      </c>
      <c r="T7" s="1">
        <v>211481781.78</v>
      </c>
      <c r="U7" s="8">
        <v>7.6961499999999997E-3</v>
      </c>
      <c r="V7" s="3">
        <f t="shared" si="2"/>
        <v>692436981.36000001</v>
      </c>
      <c r="W7" s="2">
        <f t="shared" si="3"/>
        <v>1.4248823121268323E-2</v>
      </c>
      <c r="X7" s="1">
        <v>186072923.93000001</v>
      </c>
      <c r="Y7" s="8">
        <v>2.51629E-3</v>
      </c>
      <c r="Z7" s="3">
        <f t="shared" si="4"/>
        <v>6532205418.0699997</v>
      </c>
      <c r="AA7" s="2">
        <f t="shared" si="5"/>
        <v>5.7620038419799336E-3</v>
      </c>
      <c r="AB7" s="16"/>
    </row>
    <row r="8" spans="1:28" x14ac:dyDescent="0.25">
      <c r="A8" s="12" t="s">
        <v>20</v>
      </c>
      <c r="B8" s="1">
        <v>79666138.099999994</v>
      </c>
      <c r="C8" s="8">
        <v>4.6504399999999996E-3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79666138.099999994</v>
      </c>
      <c r="Q8" s="20">
        <f t="shared" si="1"/>
        <v>7.8789552225964251E-5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79666138.099999994</v>
      </c>
      <c r="AA8" s="20">
        <f t="shared" si="5"/>
        <v>7.027283504252236E-5</v>
      </c>
      <c r="AB8" s="16"/>
    </row>
    <row r="9" spans="1:28" x14ac:dyDescent="0.25">
      <c r="A9" s="12" t="s">
        <v>21</v>
      </c>
      <c r="B9" s="1">
        <v>13638220896.1</v>
      </c>
      <c r="C9" s="8">
        <v>0.79611909000000003</v>
      </c>
      <c r="D9" s="1">
        <v>167395001319.85001</v>
      </c>
      <c r="E9" s="8">
        <v>0.70743573000000004</v>
      </c>
      <c r="F9" s="1">
        <v>7498691869.25</v>
      </c>
      <c r="G9" s="8">
        <v>0.76963539999999997</v>
      </c>
      <c r="H9" s="1">
        <v>246006001713.17001</v>
      </c>
      <c r="I9" s="8">
        <v>0.70662983000000001</v>
      </c>
      <c r="J9" s="1">
        <v>127805361236.27</v>
      </c>
      <c r="K9" s="8">
        <v>0.73663703000000003</v>
      </c>
      <c r="L9" s="1">
        <v>7284911929.0900002</v>
      </c>
      <c r="M9" s="8">
        <v>0.78796089000000002</v>
      </c>
      <c r="N9" s="1">
        <v>168010220438.23001</v>
      </c>
      <c r="O9" s="8">
        <v>0.77514844999999999</v>
      </c>
      <c r="P9" s="3">
        <f t="shared" si="0"/>
        <v>737638409401.95996</v>
      </c>
      <c r="Q9" s="2">
        <f t="shared" si="1"/>
        <v>0.72952199475893675</v>
      </c>
      <c r="R9" s="1">
        <v>16261368476.610001</v>
      </c>
      <c r="S9" s="8">
        <v>0.77005444999999995</v>
      </c>
      <c r="T9" s="1">
        <v>25715817143.810001</v>
      </c>
      <c r="U9" s="8">
        <v>0.93583815000000004</v>
      </c>
      <c r="V9" s="3">
        <f t="shared" si="2"/>
        <v>41977185620.419998</v>
      </c>
      <c r="W9" s="2">
        <f t="shared" si="3"/>
        <v>0.86379773053028974</v>
      </c>
      <c r="X9" s="1">
        <v>49603687485</v>
      </c>
      <c r="Y9" s="8">
        <v>0.67079776999999996</v>
      </c>
      <c r="Z9" s="3">
        <f t="shared" si="4"/>
        <v>829219282507.38</v>
      </c>
      <c r="AA9" s="2">
        <f t="shared" si="5"/>
        <v>0.7314474034196955</v>
      </c>
      <c r="AB9" s="16"/>
    </row>
    <row r="10" spans="1:28" x14ac:dyDescent="0.25">
      <c r="A10" s="12" t="s">
        <v>22</v>
      </c>
      <c r="B10" s="1">
        <v>439211534.45999998</v>
      </c>
      <c r="C10" s="8">
        <v>2.5638589999999999E-2</v>
      </c>
      <c r="D10" s="1">
        <v>42118319717.639999</v>
      </c>
      <c r="E10" s="8">
        <v>0.17799817000000001</v>
      </c>
      <c r="F10" s="1">
        <v>143534142.66</v>
      </c>
      <c r="G10" s="8">
        <v>1.473176E-2</v>
      </c>
      <c r="H10" s="1">
        <v>28538299152.57</v>
      </c>
      <c r="I10" s="8">
        <v>8.1973660000000004E-2</v>
      </c>
      <c r="J10" s="1">
        <v>13892809450.02</v>
      </c>
      <c r="K10" s="8">
        <v>8.0074560000000003E-2</v>
      </c>
      <c r="L10" s="6">
        <v>0</v>
      </c>
      <c r="M10" s="6">
        <v>0</v>
      </c>
      <c r="N10" s="1">
        <v>20280498241.16</v>
      </c>
      <c r="O10" s="8">
        <v>9.3568100000000001E-2</v>
      </c>
      <c r="P10" s="3">
        <f t="shared" si="0"/>
        <v>105412672238.51001</v>
      </c>
      <c r="Q10" s="2">
        <f t="shared" si="1"/>
        <v>0.10425279099369995</v>
      </c>
      <c r="R10" s="1">
        <v>166411594.18000001</v>
      </c>
      <c r="S10" s="8">
        <v>7.8803899999999993E-3</v>
      </c>
      <c r="T10" s="1">
        <v>131243669.14</v>
      </c>
      <c r="U10" s="8">
        <v>4.7761599999999998E-3</v>
      </c>
      <c r="V10" s="3">
        <f t="shared" si="2"/>
        <v>297655263.31999999</v>
      </c>
      <c r="W10" s="2">
        <f t="shared" si="3"/>
        <v>6.1250876431110128E-3</v>
      </c>
      <c r="X10" s="1">
        <v>4021463111.7199998</v>
      </c>
      <c r="Y10" s="8">
        <v>5.4382819999999998E-2</v>
      </c>
      <c r="Z10" s="3">
        <f t="shared" si="4"/>
        <v>109731790613.55002</v>
      </c>
      <c r="AA10" s="2">
        <f t="shared" si="5"/>
        <v>9.6793496014922362E-2</v>
      </c>
      <c r="AB10" s="16"/>
    </row>
    <row r="11" spans="1:28" x14ac:dyDescent="0.25">
      <c r="A11" s="12" t="s">
        <v>23</v>
      </c>
      <c r="B11" s="1">
        <v>1884468595.72</v>
      </c>
      <c r="C11" s="8">
        <v>0.11000419</v>
      </c>
      <c r="D11" s="1">
        <v>5869428584.21</v>
      </c>
      <c r="E11" s="8">
        <v>2.480506E-2</v>
      </c>
      <c r="F11" s="1">
        <v>1411894122.53</v>
      </c>
      <c r="G11" s="8">
        <v>0.14491109999999999</v>
      </c>
      <c r="H11" s="1">
        <v>15282180847.24</v>
      </c>
      <c r="I11" s="8">
        <v>4.3896672357860683E-2</v>
      </c>
      <c r="J11" s="1">
        <v>7917133281.5600004</v>
      </c>
      <c r="K11" s="8">
        <v>4.5632310000000002E-2</v>
      </c>
      <c r="L11" s="1">
        <v>48865521.710000001</v>
      </c>
      <c r="M11" s="8">
        <v>5.2854599999999996E-3</v>
      </c>
      <c r="N11" s="1">
        <v>9609259728</v>
      </c>
      <c r="O11" s="8">
        <v>4.4334220000000001E-2</v>
      </c>
      <c r="P11" s="3">
        <f t="shared" si="0"/>
        <v>42023230680.970001</v>
      </c>
      <c r="Q11" s="2">
        <f t="shared" si="1"/>
        <v>4.1560838863381896E-2</v>
      </c>
      <c r="R11" s="1">
        <v>1115449723.4200001</v>
      </c>
      <c r="S11" s="8">
        <v>5.2821939999999998E-2</v>
      </c>
      <c r="T11" s="1">
        <v>884866279.52999997</v>
      </c>
      <c r="U11" s="8">
        <v>3.2201645157527672E-2</v>
      </c>
      <c r="V11" s="3">
        <f t="shared" si="2"/>
        <v>2000316002.95</v>
      </c>
      <c r="W11" s="2">
        <f t="shared" si="3"/>
        <v>4.116208359740775E-2</v>
      </c>
      <c r="X11" s="1">
        <v>2410196467.3000002</v>
      </c>
      <c r="Y11" s="8">
        <v>3.259343E-2</v>
      </c>
      <c r="Z11" s="3">
        <f t="shared" si="4"/>
        <v>46433743151.220001</v>
      </c>
      <c r="AA11" s="2">
        <f t="shared" si="5"/>
        <v>4.0958817016793943E-2</v>
      </c>
      <c r="AB11" s="16"/>
    </row>
    <row r="12" spans="1:28" x14ac:dyDescent="0.25">
      <c r="A12" s="12" t="s">
        <v>24</v>
      </c>
      <c r="B12" s="1">
        <v>924148187.76999998</v>
      </c>
      <c r="C12" s="8">
        <v>5.3946330000000001E-2</v>
      </c>
      <c r="D12" s="1">
        <v>20471587875.970001</v>
      </c>
      <c r="E12" s="8">
        <v>8.6515919999999996E-2</v>
      </c>
      <c r="F12" s="1">
        <v>374309969.56</v>
      </c>
      <c r="G12" s="8">
        <v>3.8417659999999999E-2</v>
      </c>
      <c r="H12" s="1">
        <v>42186232830.309998</v>
      </c>
      <c r="I12" s="8">
        <v>0.12117611</v>
      </c>
      <c r="J12" s="1">
        <v>20828130265.139999</v>
      </c>
      <c r="K12" s="8">
        <v>0.12004795</v>
      </c>
      <c r="L12" s="6">
        <v>0</v>
      </c>
      <c r="M12" s="6">
        <v>0</v>
      </c>
      <c r="N12" s="1">
        <v>13502407033.85</v>
      </c>
      <c r="O12" s="8">
        <v>6.2296030000000002E-2</v>
      </c>
      <c r="P12" s="3">
        <f t="shared" si="0"/>
        <v>98286816162.600006</v>
      </c>
      <c r="Q12" s="2">
        <f t="shared" si="1"/>
        <v>9.7205342443566004E-2</v>
      </c>
      <c r="R12" s="1">
        <v>2283378607.3400002</v>
      </c>
      <c r="S12" s="8">
        <v>0.10812902000000001</v>
      </c>
      <c r="T12" s="6">
        <v>0</v>
      </c>
      <c r="U12" s="6">
        <v>0</v>
      </c>
      <c r="V12" s="3">
        <f t="shared" si="2"/>
        <v>2283378607.3400002</v>
      </c>
      <c r="W12" s="2">
        <f t="shared" si="3"/>
        <v>4.6986886562548243E-2</v>
      </c>
      <c r="X12" s="1">
        <v>14427958316.879999</v>
      </c>
      <c r="Y12" s="8">
        <v>0.19511134999999999</v>
      </c>
      <c r="Z12" s="3">
        <f t="shared" si="4"/>
        <v>114998153086.82001</v>
      </c>
      <c r="AA12" s="2">
        <f t="shared" si="5"/>
        <v>0.10143891036767649</v>
      </c>
      <c r="AB12" s="16"/>
    </row>
    <row r="13" spans="1:28" x14ac:dyDescent="0.25">
      <c r="A13" s="13" t="s">
        <v>25</v>
      </c>
      <c r="B13" s="3">
        <f t="shared" ref="B13:AA13" si="6">SUM(B6:B12)</f>
        <v>17130880364.609999</v>
      </c>
      <c r="C13" s="7">
        <f t="shared" si="6"/>
        <v>1</v>
      </c>
      <c r="D13" s="3">
        <f t="shared" si="6"/>
        <v>236622203753.10999</v>
      </c>
      <c r="E13" s="7">
        <f t="shared" si="6"/>
        <v>0.99999999000000017</v>
      </c>
      <c r="F13" s="3">
        <f t="shared" si="6"/>
        <v>9743174338.5599995</v>
      </c>
      <c r="G13" s="7">
        <f t="shared" si="6"/>
        <v>0.99999999999999989</v>
      </c>
      <c r="H13" s="3">
        <f t="shared" si="6"/>
        <v>348139848110.90997</v>
      </c>
      <c r="I13" s="7">
        <f t="shared" si="6"/>
        <v>0.99999999235786063</v>
      </c>
      <c r="J13" s="3">
        <f t="shared" si="6"/>
        <v>173498420380.42999</v>
      </c>
      <c r="K13" s="7">
        <f t="shared" si="6"/>
        <v>1</v>
      </c>
      <c r="L13" s="3">
        <f t="shared" si="6"/>
        <v>9245270944.3699989</v>
      </c>
      <c r="M13" s="7">
        <f t="shared" si="6"/>
        <v>1</v>
      </c>
      <c r="N13" s="3">
        <f>SUM(N6:N12)</f>
        <v>216745863433.28003</v>
      </c>
      <c r="O13" s="7">
        <f t="shared" si="6"/>
        <v>0.99999999000000006</v>
      </c>
      <c r="P13" s="3">
        <f t="shared" si="6"/>
        <v>1011125661325.2699</v>
      </c>
      <c r="Q13" s="7">
        <f t="shared" si="6"/>
        <v>1.0000000000000002</v>
      </c>
      <c r="R13" s="3">
        <f t="shared" si="6"/>
        <v>21117167028.219997</v>
      </c>
      <c r="S13" s="7">
        <f t="shared" si="6"/>
        <v>0.99999999999999989</v>
      </c>
      <c r="T13" s="3">
        <f t="shared" si="6"/>
        <v>27478915291.48</v>
      </c>
      <c r="U13" s="7">
        <f t="shared" si="6"/>
        <v>1.0000000051575277</v>
      </c>
      <c r="V13" s="3">
        <f t="shared" si="6"/>
        <v>48596082319.699997</v>
      </c>
      <c r="W13" s="7">
        <f t="shared" si="6"/>
        <v>1</v>
      </c>
      <c r="X13" s="3">
        <f t="shared" si="6"/>
        <v>73947305736.540009</v>
      </c>
      <c r="Y13" s="7">
        <f t="shared" si="6"/>
        <v>1</v>
      </c>
      <c r="Z13" s="3">
        <f>SUM(Z6:Z12)</f>
        <v>1133669049381.51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68D0-1A9A-4088-A363-BDC336E85F2D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24" sqref="V24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735477681.27999997</v>
      </c>
      <c r="E6" s="8">
        <v>3.0714700000000002E-3</v>
      </c>
      <c r="F6" s="1">
        <v>94469588.530000001</v>
      </c>
      <c r="G6" s="8">
        <v>9.7061600000000001E-3</v>
      </c>
      <c r="H6" s="1">
        <v>14209442499.84</v>
      </c>
      <c r="I6" s="8">
        <v>4.0511070000000003E-2</v>
      </c>
      <c r="J6" s="1">
        <v>752983402.97000003</v>
      </c>
      <c r="K6" s="8">
        <v>4.2895099999999999E-3</v>
      </c>
      <c r="L6" s="1">
        <v>1778255326.47</v>
      </c>
      <c r="M6" s="8">
        <v>0.19088242</v>
      </c>
      <c r="N6" s="1">
        <v>3736848904.2800002</v>
      </c>
      <c r="O6" s="8">
        <v>1.703284E-2</v>
      </c>
      <c r="P6" s="3">
        <f t="shared" ref="P6:P12" si="0">+B6+D6+F6+H6+J6+L6+N6</f>
        <v>21307477403.369999</v>
      </c>
      <c r="Q6" s="2">
        <f t="shared" ref="Q6:Q12" si="1">+P6/$P$13</f>
        <v>2.0852437630652532E-2</v>
      </c>
      <c r="R6" s="1">
        <v>812181698.00999999</v>
      </c>
      <c r="S6" s="8">
        <v>3.8337410000000002E-2</v>
      </c>
      <c r="T6" s="1">
        <v>523428471.47000003</v>
      </c>
      <c r="U6" s="8">
        <v>1.8966139999999999E-2</v>
      </c>
      <c r="V6" s="3">
        <f t="shared" ref="V6:V12" si="2">R6+T6</f>
        <v>1335610169.48</v>
      </c>
      <c r="W6" s="2">
        <f t="shared" ref="W6:W12" si="3">V6/$V$13</f>
        <v>2.7378520832985337E-2</v>
      </c>
      <c r="X6" s="1">
        <v>3232110665.25</v>
      </c>
      <c r="Y6" s="8">
        <v>4.3156880000000002E-2</v>
      </c>
      <c r="Z6" s="3">
        <f t="shared" ref="Z6:Z12" si="4">P6+V6+X6</f>
        <v>25875198238.099998</v>
      </c>
      <c r="AA6" s="2">
        <f t="shared" ref="AA6:AA12" si="5">Z6/$Z$13</f>
        <v>2.2588618294551256E-2</v>
      </c>
      <c r="AB6" s="16"/>
    </row>
    <row r="7" spans="1:28" x14ac:dyDescent="0.25">
      <c r="A7" s="12" t="s">
        <v>19</v>
      </c>
      <c r="B7" s="1">
        <v>188882362.63</v>
      </c>
      <c r="C7" s="8">
        <v>1.0712360000000001E-2</v>
      </c>
      <c r="D7" s="6">
        <v>0</v>
      </c>
      <c r="E7" s="6">
        <v>0</v>
      </c>
      <c r="F7" s="1">
        <v>5616264.5999999996</v>
      </c>
      <c r="G7" s="8">
        <v>5.7704000000000002E-4</v>
      </c>
      <c r="H7" s="1">
        <v>4446891426.4200001</v>
      </c>
      <c r="I7" s="8">
        <v>1.267807E-2</v>
      </c>
      <c r="J7" s="1">
        <v>142276121.88999999</v>
      </c>
      <c r="K7" s="8">
        <v>8.1050000000000002E-4</v>
      </c>
      <c r="L7" s="6">
        <v>0</v>
      </c>
      <c r="M7" s="6">
        <v>0</v>
      </c>
      <c r="N7" s="1">
        <v>990840272.65999997</v>
      </c>
      <c r="O7" s="8">
        <v>4.5163199999999999E-3</v>
      </c>
      <c r="P7" s="3">
        <f t="shared" si="0"/>
        <v>5774506448.1999998</v>
      </c>
      <c r="Q7" s="2">
        <f t="shared" si="1"/>
        <v>5.6511868242012948E-3</v>
      </c>
      <c r="R7" s="1">
        <v>485355550.23000002</v>
      </c>
      <c r="S7" s="8">
        <v>2.2910239999999998E-2</v>
      </c>
      <c r="T7" s="1">
        <v>235483117.44999999</v>
      </c>
      <c r="U7" s="8">
        <v>8.5325999999999996E-3</v>
      </c>
      <c r="V7" s="3">
        <f t="shared" si="2"/>
        <v>720838667.68000007</v>
      </c>
      <c r="W7" s="2">
        <f t="shared" si="3"/>
        <v>1.4776389796419414E-2</v>
      </c>
      <c r="X7" s="1">
        <v>303260812.88</v>
      </c>
      <c r="Y7" s="8">
        <v>4.0492999999999996E-3</v>
      </c>
      <c r="Z7" s="3">
        <f t="shared" si="4"/>
        <v>6798605928.7600002</v>
      </c>
      <c r="AA7" s="2">
        <f t="shared" si="5"/>
        <v>5.9350700561476896E-3</v>
      </c>
      <c r="AB7" s="16"/>
    </row>
    <row r="8" spans="1:28" x14ac:dyDescent="0.25">
      <c r="A8" s="12" t="s">
        <v>20</v>
      </c>
      <c r="B8" s="1">
        <v>80343218.450000003</v>
      </c>
      <c r="C8" s="8">
        <v>4.5566199999999999E-3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80343218.450000003</v>
      </c>
      <c r="Q8" s="20">
        <f t="shared" si="1"/>
        <v>7.8627418913021694E-5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80343218.450000003</v>
      </c>
      <c r="AA8" s="20">
        <f t="shared" si="5"/>
        <v>7.0138295267262109E-5</v>
      </c>
      <c r="AB8" s="16"/>
    </row>
    <row r="9" spans="1:28" x14ac:dyDescent="0.25">
      <c r="A9" s="12" t="s">
        <v>21</v>
      </c>
      <c r="B9" s="1">
        <v>13350863278.52</v>
      </c>
      <c r="C9" s="8">
        <v>0.75718713000000004</v>
      </c>
      <c r="D9" s="1">
        <v>169157176874.28</v>
      </c>
      <c r="E9" s="8">
        <v>0.706426</v>
      </c>
      <c r="F9" s="1">
        <v>7585746666.1499996</v>
      </c>
      <c r="G9" s="8">
        <v>0.77938830000000003</v>
      </c>
      <c r="H9" s="1">
        <v>246598241546.57999</v>
      </c>
      <c r="I9" s="8">
        <v>0.70305077000000005</v>
      </c>
      <c r="J9" s="1">
        <v>128589773511.83</v>
      </c>
      <c r="K9" s="8">
        <v>0.73253617000000004</v>
      </c>
      <c r="L9" s="1">
        <v>7490785100.3999996</v>
      </c>
      <c r="M9" s="8">
        <v>0.80407978000000002</v>
      </c>
      <c r="N9" s="1">
        <v>169977028350.48999</v>
      </c>
      <c r="O9" s="8">
        <v>0.77476813</v>
      </c>
      <c r="P9" s="3">
        <f t="shared" si="0"/>
        <v>742749615328.25</v>
      </c>
      <c r="Q9" s="2">
        <f t="shared" si="1"/>
        <v>0.72688754917435139</v>
      </c>
      <c r="R9" s="1">
        <v>16313420230.98</v>
      </c>
      <c r="S9" s="8">
        <v>0.77004240000000002</v>
      </c>
      <c r="T9" s="1">
        <v>25839690573.169998</v>
      </c>
      <c r="U9" s="8">
        <v>0.93628699999999998</v>
      </c>
      <c r="V9" s="3">
        <f t="shared" si="2"/>
        <v>42153110804.149994</v>
      </c>
      <c r="W9" s="2">
        <f t="shared" si="3"/>
        <v>0.8640918201273412</v>
      </c>
      <c r="X9" s="1">
        <v>49947255164.830002</v>
      </c>
      <c r="Y9" s="8">
        <v>0.66692262000000002</v>
      </c>
      <c r="Z9" s="3">
        <f t="shared" si="4"/>
        <v>834849981297.22998</v>
      </c>
      <c r="AA9" s="2">
        <f t="shared" si="5"/>
        <v>0.7288101674509575</v>
      </c>
      <c r="AB9" s="16"/>
    </row>
    <row r="10" spans="1:28" x14ac:dyDescent="0.25">
      <c r="A10" s="12" t="s">
        <v>22</v>
      </c>
      <c r="B10" s="1">
        <v>1189320897.5799999</v>
      </c>
      <c r="C10" s="8">
        <v>6.7451700000000003E-2</v>
      </c>
      <c r="D10" s="1">
        <v>42239952062.010002</v>
      </c>
      <c r="E10" s="8">
        <v>0.17640043999999999</v>
      </c>
      <c r="F10" s="1">
        <v>144127911.38</v>
      </c>
      <c r="G10" s="8">
        <v>1.480825E-2</v>
      </c>
      <c r="H10" s="1">
        <v>27929275188.41</v>
      </c>
      <c r="I10" s="8">
        <v>7.9626269999999999E-2</v>
      </c>
      <c r="J10" s="1">
        <v>17715546830.580002</v>
      </c>
      <c r="K10" s="8">
        <v>0.10091999</v>
      </c>
      <c r="L10" s="6">
        <v>0</v>
      </c>
      <c r="M10" s="6">
        <v>0</v>
      </c>
      <c r="N10" s="1">
        <v>21096286499.110001</v>
      </c>
      <c r="O10" s="8">
        <v>9.6158469999999996E-2</v>
      </c>
      <c r="P10" s="3">
        <f t="shared" si="0"/>
        <v>110314509389.07001</v>
      </c>
      <c r="Q10" s="2">
        <f t="shared" si="1"/>
        <v>0.10795864678133109</v>
      </c>
      <c r="R10" s="1">
        <v>165576185.28999999</v>
      </c>
      <c r="S10" s="8">
        <v>7.8156900000000001E-3</v>
      </c>
      <c r="T10" s="1">
        <v>129789592.68000001</v>
      </c>
      <c r="U10" s="8">
        <v>4.7028499999999997E-3</v>
      </c>
      <c r="V10" s="3">
        <f t="shared" si="2"/>
        <v>295365777.97000003</v>
      </c>
      <c r="W10" s="2">
        <f t="shared" si="3"/>
        <v>6.0546694614125283E-3</v>
      </c>
      <c r="X10" s="1">
        <v>4010975898.04</v>
      </c>
      <c r="Y10" s="8">
        <v>5.355671E-2</v>
      </c>
      <c r="Z10" s="3">
        <f t="shared" si="4"/>
        <v>114620851065.08</v>
      </c>
      <c r="AA10" s="2">
        <f t="shared" si="5"/>
        <v>0.10006209921488968</v>
      </c>
      <c r="AB10" s="16"/>
    </row>
    <row r="11" spans="1:28" x14ac:dyDescent="0.25">
      <c r="A11" s="12" t="s">
        <v>23</v>
      </c>
      <c r="B11" s="1">
        <v>1880116135.95</v>
      </c>
      <c r="C11" s="8">
        <v>0.10662979</v>
      </c>
      <c r="D11" s="1">
        <v>5864227868.7200003</v>
      </c>
      <c r="E11" s="8">
        <v>2.4489899999999998E-2</v>
      </c>
      <c r="F11" s="1">
        <v>1435703229.6900001</v>
      </c>
      <c r="G11" s="8">
        <v>0.14750958</v>
      </c>
      <c r="H11" s="1">
        <v>15267408211.559999</v>
      </c>
      <c r="I11" s="8">
        <v>4.3527330000000003E-2</v>
      </c>
      <c r="J11" s="1">
        <v>5832282160.5299997</v>
      </c>
      <c r="K11" s="8">
        <v>3.3224709999999998E-2</v>
      </c>
      <c r="L11" s="1">
        <v>46931994.600000001</v>
      </c>
      <c r="M11" s="8">
        <v>5.0378000000000003E-3</v>
      </c>
      <c r="N11" s="1">
        <v>9960006085.9400005</v>
      </c>
      <c r="O11" s="8">
        <v>4.5398460000000002E-2</v>
      </c>
      <c r="P11" s="3">
        <f t="shared" si="0"/>
        <v>40286675686.989998</v>
      </c>
      <c r="Q11" s="2">
        <f t="shared" si="1"/>
        <v>3.9426318573798788E-2</v>
      </c>
      <c r="R11" s="1">
        <v>1114553147.0799999</v>
      </c>
      <c r="S11" s="8">
        <v>5.2610249999999997E-2</v>
      </c>
      <c r="T11" s="1">
        <v>869653079.86000001</v>
      </c>
      <c r="U11" s="8">
        <v>3.1511400000000002E-2</v>
      </c>
      <c r="V11" s="3">
        <f t="shared" si="2"/>
        <v>1984206226.9400001</v>
      </c>
      <c r="W11" s="2">
        <f t="shared" si="3"/>
        <v>4.0674017585809873E-2</v>
      </c>
      <c r="X11" s="1">
        <v>2402080966.3000002</v>
      </c>
      <c r="Y11" s="8">
        <v>3.2073879999999999E-2</v>
      </c>
      <c r="Z11" s="3">
        <f t="shared" si="4"/>
        <v>44672962880.230003</v>
      </c>
      <c r="AA11" s="2">
        <f t="shared" si="5"/>
        <v>3.8998754610595411E-2</v>
      </c>
      <c r="AB11" s="16"/>
    </row>
    <row r="12" spans="1:28" x14ac:dyDescent="0.25">
      <c r="A12" s="12" t="s">
        <v>24</v>
      </c>
      <c r="B12" s="1">
        <v>942658782.15999997</v>
      </c>
      <c r="C12" s="8">
        <v>5.3462389999999999E-2</v>
      </c>
      <c r="D12" s="1">
        <v>21458078768.619999</v>
      </c>
      <c r="E12" s="8">
        <v>8.9612189999999994E-2</v>
      </c>
      <c r="F12" s="1">
        <v>467285426.49000001</v>
      </c>
      <c r="G12" s="8">
        <v>4.8010669999999998E-2</v>
      </c>
      <c r="H12" s="1">
        <v>42303271264.730003</v>
      </c>
      <c r="I12" s="8">
        <v>0.12060649</v>
      </c>
      <c r="J12" s="1">
        <v>22507649277.369999</v>
      </c>
      <c r="K12" s="8">
        <v>0.12821911999999999</v>
      </c>
      <c r="L12" s="6">
        <v>0</v>
      </c>
      <c r="M12" s="6">
        <v>0</v>
      </c>
      <c r="N12" s="1">
        <v>13629827279.17</v>
      </c>
      <c r="O12" s="8">
        <v>6.2125779999999999E-2</v>
      </c>
      <c r="P12" s="3">
        <f t="shared" si="0"/>
        <v>101308770798.53999</v>
      </c>
      <c r="Q12" s="2">
        <f t="shared" si="1"/>
        <v>9.9145233596751731E-2</v>
      </c>
      <c r="R12" s="1">
        <v>2294006698.8899999</v>
      </c>
      <c r="S12" s="8">
        <v>0.10828400000000001</v>
      </c>
      <c r="T12" s="6">
        <v>0</v>
      </c>
      <c r="U12" s="6">
        <v>0</v>
      </c>
      <c r="V12" s="3">
        <f t="shared" si="2"/>
        <v>2294006698.8899999</v>
      </c>
      <c r="W12" s="2">
        <f t="shared" si="3"/>
        <v>4.7024582196031471E-2</v>
      </c>
      <c r="X12" s="1">
        <v>14996445778.91</v>
      </c>
      <c r="Y12" s="8">
        <v>0.20024061000000001</v>
      </c>
      <c r="Z12" s="3">
        <f t="shared" si="4"/>
        <v>118599223276.34</v>
      </c>
      <c r="AA12" s="2">
        <f t="shared" si="5"/>
        <v>0.10353515207759117</v>
      </c>
      <c r="AB12" s="16"/>
    </row>
    <row r="13" spans="1:28" x14ac:dyDescent="0.25">
      <c r="A13" s="13" t="s">
        <v>25</v>
      </c>
      <c r="B13" s="3">
        <f t="shared" ref="B13:AA13" si="6">SUM(B6:B12)</f>
        <v>17632184675.290001</v>
      </c>
      <c r="C13" s="7">
        <f t="shared" si="6"/>
        <v>0.99999999000000006</v>
      </c>
      <c r="D13" s="3">
        <f t="shared" si="6"/>
        <v>239454913254.91</v>
      </c>
      <c r="E13" s="7">
        <f t="shared" si="6"/>
        <v>0.99999999999999989</v>
      </c>
      <c r="F13" s="3">
        <f t="shared" si="6"/>
        <v>9732949086.8400002</v>
      </c>
      <c r="G13" s="7">
        <f t="shared" si="6"/>
        <v>1</v>
      </c>
      <c r="H13" s="3">
        <f t="shared" si="6"/>
        <v>350754530137.53998</v>
      </c>
      <c r="I13" s="7">
        <f t="shared" si="6"/>
        <v>1</v>
      </c>
      <c r="J13" s="3">
        <f t="shared" si="6"/>
        <v>175540511305.17001</v>
      </c>
      <c r="K13" s="7">
        <f t="shared" si="6"/>
        <v>1</v>
      </c>
      <c r="L13" s="3">
        <f t="shared" si="6"/>
        <v>9315972421.4699993</v>
      </c>
      <c r="M13" s="7">
        <f t="shared" si="6"/>
        <v>1</v>
      </c>
      <c r="N13" s="3">
        <f>SUM(N6:N12)</f>
        <v>219390837391.64999</v>
      </c>
      <c r="O13" s="7">
        <f t="shared" si="6"/>
        <v>1</v>
      </c>
      <c r="P13" s="3">
        <f t="shared" si="6"/>
        <v>1021821898272.8701</v>
      </c>
      <c r="Q13" s="7">
        <f t="shared" si="6"/>
        <v>0.99999999999999978</v>
      </c>
      <c r="R13" s="3">
        <f t="shared" si="6"/>
        <v>21185093510.480003</v>
      </c>
      <c r="S13" s="7">
        <f t="shared" si="6"/>
        <v>0.99999999000000006</v>
      </c>
      <c r="T13" s="3">
        <f t="shared" si="6"/>
        <v>27598044834.629997</v>
      </c>
      <c r="U13" s="7">
        <f t="shared" si="6"/>
        <v>0.99999998999999995</v>
      </c>
      <c r="V13" s="3">
        <f t="shared" si="6"/>
        <v>48783138345.110001</v>
      </c>
      <c r="W13" s="7">
        <f t="shared" si="6"/>
        <v>0.99999999999999989</v>
      </c>
      <c r="X13" s="3">
        <f t="shared" si="6"/>
        <v>74892129286.210007</v>
      </c>
      <c r="Y13" s="7">
        <f t="shared" si="6"/>
        <v>1</v>
      </c>
      <c r="Z13" s="3">
        <f>SUM(Z6:Z12)</f>
        <v>1145497165904.1899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CB9-F0C5-4110-919C-0314D2568387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8" sqref="J28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4111863801.8699999</v>
      </c>
      <c r="E6" s="8">
        <v>1.7019530000000001E-2</v>
      </c>
      <c r="F6" s="1">
        <v>237270564.46000001</v>
      </c>
      <c r="G6" s="8">
        <v>2.435472E-2</v>
      </c>
      <c r="H6" s="1">
        <v>12996998367.719999</v>
      </c>
      <c r="I6" s="8">
        <v>3.680398E-2</v>
      </c>
      <c r="J6" s="1">
        <v>1015148431.26</v>
      </c>
      <c r="K6" s="8">
        <v>5.7061100000000003E-3</v>
      </c>
      <c r="L6" s="1">
        <v>1836133405.26</v>
      </c>
      <c r="M6" s="8">
        <v>0.19536808999999999</v>
      </c>
      <c r="N6" s="1">
        <v>5554972868.5200005</v>
      </c>
      <c r="O6" s="8">
        <v>2.49979E-2</v>
      </c>
      <c r="P6" s="3">
        <f t="shared" ref="P6:P12" si="0">+B6+D6+F6+H6+J6+L6+N6</f>
        <v>25752387439.089996</v>
      </c>
      <c r="Q6" s="2">
        <f t="shared" ref="Q6:Q12" si="1">+P6/$P$13</f>
        <v>2.4948615391112029E-2</v>
      </c>
      <c r="R6" s="1">
        <v>788717847.32000005</v>
      </c>
      <c r="S6" s="8">
        <v>3.71335E-2</v>
      </c>
      <c r="T6" s="1">
        <v>644865631.88</v>
      </c>
      <c r="U6" s="8">
        <v>2.3272609999999999E-2</v>
      </c>
      <c r="V6" s="3">
        <f t="shared" ref="V6:V12" si="2">R6+T6</f>
        <v>1433583479.2</v>
      </c>
      <c r="W6" s="2">
        <f t="shared" ref="W6:W12" si="3">V6/$V$13</f>
        <v>2.9287122459229674E-2</v>
      </c>
      <c r="X6" s="1">
        <v>3413432854.79</v>
      </c>
      <c r="Y6" s="8">
        <v>4.5154680000000003E-2</v>
      </c>
      <c r="Z6" s="3">
        <f t="shared" ref="Z6:Z12" si="4">P6+V6+X6</f>
        <v>30599403773.079998</v>
      </c>
      <c r="AA6" s="2">
        <f t="shared" ref="AA6:AA12" si="5">Z6/$Z$13</f>
        <v>2.6452667908012178E-2</v>
      </c>
      <c r="AB6" s="16"/>
    </row>
    <row r="7" spans="1:28" x14ac:dyDescent="0.25">
      <c r="A7" s="12" t="s">
        <v>19</v>
      </c>
      <c r="B7" s="1">
        <v>188790083.81999999</v>
      </c>
      <c r="C7" s="8">
        <v>1.036432E-2</v>
      </c>
      <c r="D7" s="6">
        <v>0</v>
      </c>
      <c r="E7" s="6">
        <v>0</v>
      </c>
      <c r="F7" s="1">
        <v>49664521.950000003</v>
      </c>
      <c r="G7" s="8">
        <v>5.0978300000000002E-3</v>
      </c>
      <c r="H7" s="1">
        <v>6395443237.4200001</v>
      </c>
      <c r="I7" s="8">
        <v>1.811016E-2</v>
      </c>
      <c r="J7" s="1">
        <v>138709166.72</v>
      </c>
      <c r="K7" s="8">
        <v>7.7968000000000004E-4</v>
      </c>
      <c r="L7" s="6">
        <v>0</v>
      </c>
      <c r="M7" s="6">
        <v>0</v>
      </c>
      <c r="N7" s="1">
        <v>845316449.70000005</v>
      </c>
      <c r="O7" s="8">
        <v>3.8040000000000001E-3</v>
      </c>
      <c r="P7" s="3">
        <f t="shared" si="0"/>
        <v>7617923459.6100006</v>
      </c>
      <c r="Q7" s="2">
        <f t="shared" si="1"/>
        <v>7.3801562252146452E-3</v>
      </c>
      <c r="R7" s="1">
        <v>505093295.11000001</v>
      </c>
      <c r="S7" s="8">
        <v>2.3780220000000001E-2</v>
      </c>
      <c r="T7" s="1">
        <v>258476817.91999999</v>
      </c>
      <c r="U7" s="8">
        <v>9.3281900000000001E-3</v>
      </c>
      <c r="V7" s="3">
        <f t="shared" si="2"/>
        <v>763570113.02999997</v>
      </c>
      <c r="W7" s="2">
        <f t="shared" si="3"/>
        <v>1.5599211159294904E-2</v>
      </c>
      <c r="X7" s="1">
        <v>583212334.82000005</v>
      </c>
      <c r="Y7" s="8">
        <v>7.7150400000000003E-3</v>
      </c>
      <c r="Z7" s="3">
        <f t="shared" si="4"/>
        <v>8964705907.460001</v>
      </c>
      <c r="AA7" s="2">
        <f t="shared" si="5"/>
        <v>7.7498368929547565E-3</v>
      </c>
      <c r="AB7" s="16"/>
    </row>
    <row r="8" spans="1:28" x14ac:dyDescent="0.25">
      <c r="A8" s="12" t="s">
        <v>20</v>
      </c>
      <c r="B8" s="1">
        <v>81229291.650000006</v>
      </c>
      <c r="C8" s="8">
        <v>4.4593799999999998E-3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81229291.650000006</v>
      </c>
      <c r="Q8" s="20">
        <f t="shared" si="1"/>
        <v>7.8693999174312272E-5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81229291.650000006</v>
      </c>
      <c r="AA8" s="20">
        <f t="shared" si="5"/>
        <v>7.0221351120274949E-5</v>
      </c>
      <c r="AB8" s="16"/>
    </row>
    <row r="9" spans="1:28" x14ac:dyDescent="0.25">
      <c r="A9" s="12" t="s">
        <v>21</v>
      </c>
      <c r="B9" s="1">
        <v>13769185297.120001</v>
      </c>
      <c r="C9" s="8">
        <v>0.75590977000000004</v>
      </c>
      <c r="D9" s="1">
        <v>167920996601.75</v>
      </c>
      <c r="E9" s="8">
        <v>0.69504626999999997</v>
      </c>
      <c r="F9" s="1">
        <v>7411460361.8800001</v>
      </c>
      <c r="G9" s="8">
        <v>0.76075205999999995</v>
      </c>
      <c r="H9" s="1">
        <v>245590883568.13</v>
      </c>
      <c r="I9" s="8">
        <v>0.69544686</v>
      </c>
      <c r="J9" s="1">
        <v>127918811257.41</v>
      </c>
      <c r="K9" s="8">
        <v>0.71902661999999995</v>
      </c>
      <c r="L9" s="1">
        <v>7514910076.4200001</v>
      </c>
      <c r="M9" s="8">
        <v>0.79960074000000003</v>
      </c>
      <c r="N9" s="1">
        <v>171003287905.66</v>
      </c>
      <c r="O9" s="8">
        <v>0.76953081000000001</v>
      </c>
      <c r="P9" s="3">
        <f t="shared" si="0"/>
        <v>741129535068.37012</v>
      </c>
      <c r="Q9" s="2">
        <f t="shared" si="1"/>
        <v>0.71799773008027645</v>
      </c>
      <c r="R9" s="1">
        <v>16356775125.969999</v>
      </c>
      <c r="S9" s="8">
        <v>0.77009072000000001</v>
      </c>
      <c r="T9" s="1">
        <v>25802790114.18</v>
      </c>
      <c r="U9" s="8">
        <v>0.93119889</v>
      </c>
      <c r="V9" s="3">
        <f t="shared" si="2"/>
        <v>42159565240.150002</v>
      </c>
      <c r="W9" s="2">
        <f t="shared" si="3"/>
        <v>0.86129086162822444</v>
      </c>
      <c r="X9" s="1">
        <v>50111572880.449997</v>
      </c>
      <c r="Y9" s="8">
        <v>0.66290223000000004</v>
      </c>
      <c r="Z9" s="3">
        <f t="shared" si="4"/>
        <v>833400673188.97009</v>
      </c>
      <c r="AA9" s="2">
        <f t="shared" si="5"/>
        <v>0.72046081046770005</v>
      </c>
      <c r="AB9" s="16"/>
    </row>
    <row r="10" spans="1:28" x14ac:dyDescent="0.25">
      <c r="A10" s="12" t="s">
        <v>22</v>
      </c>
      <c r="B10" s="1">
        <v>1307939696.22</v>
      </c>
      <c r="C10" s="8">
        <v>7.1804129999999994E-2</v>
      </c>
      <c r="D10" s="1">
        <v>41560308061.139999</v>
      </c>
      <c r="E10" s="8">
        <v>0.17202338</v>
      </c>
      <c r="F10" s="1">
        <v>142804052.06999999</v>
      </c>
      <c r="G10" s="8">
        <v>1.465817E-2</v>
      </c>
      <c r="H10" s="1">
        <v>28072769217.939999</v>
      </c>
      <c r="I10" s="8">
        <v>7.9494480000000006E-2</v>
      </c>
      <c r="J10" s="1">
        <v>17802755367.939999</v>
      </c>
      <c r="K10" s="8">
        <v>0.10006859</v>
      </c>
      <c r="L10" s="6">
        <v>0</v>
      </c>
      <c r="M10" s="6">
        <v>0</v>
      </c>
      <c r="N10" s="1">
        <v>21149369440.970001</v>
      </c>
      <c r="O10" s="8">
        <v>9.5174140000000004E-2</v>
      </c>
      <c r="P10" s="3">
        <f t="shared" si="0"/>
        <v>110035945836.28</v>
      </c>
      <c r="Q10" s="2">
        <f t="shared" si="1"/>
        <v>0.1066015528991122</v>
      </c>
      <c r="R10" s="1">
        <v>165953919.31999999</v>
      </c>
      <c r="S10" s="8">
        <v>7.8132500000000008E-3</v>
      </c>
      <c r="T10" s="1">
        <v>130392990.16</v>
      </c>
      <c r="U10" s="8">
        <v>4.7057599999999998E-3</v>
      </c>
      <c r="V10" s="3">
        <f t="shared" si="2"/>
        <v>296346909.48000002</v>
      </c>
      <c r="W10" s="2">
        <f t="shared" si="3"/>
        <v>6.0541631194008612E-3</v>
      </c>
      <c r="X10" s="1">
        <v>4014394186.9499998</v>
      </c>
      <c r="Y10" s="8">
        <v>5.3104520000000002E-2</v>
      </c>
      <c r="Z10" s="3">
        <f t="shared" si="4"/>
        <v>114346686932.70999</v>
      </c>
      <c r="AA10" s="2">
        <f t="shared" si="5"/>
        <v>9.8850780173484171E-2</v>
      </c>
      <c r="AB10" s="16"/>
    </row>
    <row r="11" spans="1:28" x14ac:dyDescent="0.25">
      <c r="A11" s="12" t="s">
        <v>23</v>
      </c>
      <c r="B11" s="1">
        <v>1881109909.3900001</v>
      </c>
      <c r="C11" s="8">
        <v>0.10327041000000001</v>
      </c>
      <c r="D11" s="1">
        <v>5859365613.79</v>
      </c>
      <c r="E11" s="8">
        <v>2.4252659999999999E-2</v>
      </c>
      <c r="F11" s="1">
        <v>1431903699.26</v>
      </c>
      <c r="G11" s="8">
        <v>0.14697827999999999</v>
      </c>
      <c r="H11" s="1">
        <v>15283058239.559999</v>
      </c>
      <c r="I11" s="8">
        <v>4.327748E-2</v>
      </c>
      <c r="J11" s="1">
        <v>5833186636.7700005</v>
      </c>
      <c r="K11" s="8">
        <v>3.2788110000000002E-2</v>
      </c>
      <c r="L11" s="1">
        <v>47284621.530000001</v>
      </c>
      <c r="M11" s="8">
        <v>5.0311699999999997E-3</v>
      </c>
      <c r="N11" s="1">
        <v>9994271729.7399998</v>
      </c>
      <c r="O11" s="8">
        <v>4.497516E-2</v>
      </c>
      <c r="P11" s="3">
        <f t="shared" si="0"/>
        <v>40330180450.040001</v>
      </c>
      <c r="Q11" s="2">
        <f t="shared" si="1"/>
        <v>3.9071412818793338E-2</v>
      </c>
      <c r="R11" s="1">
        <v>1117946401.21</v>
      </c>
      <c r="S11" s="8">
        <v>5.2633859999999998E-2</v>
      </c>
      <c r="T11" s="1">
        <v>872689241.86000001</v>
      </c>
      <c r="U11" s="8">
        <v>3.1494550000000003E-2</v>
      </c>
      <c r="V11" s="3">
        <f t="shared" si="2"/>
        <v>1990635643.0700002</v>
      </c>
      <c r="W11" s="2">
        <f t="shared" si="3"/>
        <v>4.0667314248649375E-2</v>
      </c>
      <c r="X11" s="1">
        <v>2410974503.25</v>
      </c>
      <c r="Y11" s="8">
        <v>3.1893640000000001E-2</v>
      </c>
      <c r="Z11" s="3">
        <f t="shared" si="4"/>
        <v>44731790596.360001</v>
      </c>
      <c r="AA11" s="2">
        <f t="shared" si="5"/>
        <v>3.8669877699291852E-2</v>
      </c>
      <c r="AB11" s="16"/>
    </row>
    <row r="12" spans="1:28" x14ac:dyDescent="0.25">
      <c r="A12" s="12" t="s">
        <v>24</v>
      </c>
      <c r="B12" s="1">
        <v>987127736.66999996</v>
      </c>
      <c r="C12" s="8">
        <v>5.4191990000000002E-2</v>
      </c>
      <c r="D12" s="1">
        <v>22144324960.240002</v>
      </c>
      <c r="E12" s="8">
        <v>9.1658169999999997E-2</v>
      </c>
      <c r="F12" s="1">
        <v>469177871.57999998</v>
      </c>
      <c r="G12" s="8">
        <v>4.8158930000000003E-2</v>
      </c>
      <c r="H12" s="1">
        <v>44801970336.07</v>
      </c>
      <c r="I12" s="8">
        <v>0.12686703999999999</v>
      </c>
      <c r="J12" s="1">
        <v>25196918260.73</v>
      </c>
      <c r="K12" s="8">
        <v>0.14163089000000001</v>
      </c>
      <c r="L12" s="6">
        <v>0</v>
      </c>
      <c r="M12" s="6">
        <v>0</v>
      </c>
      <c r="N12" s="1">
        <v>13670379733.02</v>
      </c>
      <c r="O12" s="8">
        <v>6.1517990000000002E-2</v>
      </c>
      <c r="P12" s="3">
        <f t="shared" si="0"/>
        <v>107269898898.31</v>
      </c>
      <c r="Q12" s="2">
        <f t="shared" si="1"/>
        <v>0.10392183858631701</v>
      </c>
      <c r="R12" s="1">
        <v>2305575936.3800001</v>
      </c>
      <c r="S12" s="8">
        <v>0.10854845</v>
      </c>
      <c r="T12" s="6">
        <v>0</v>
      </c>
      <c r="U12" s="6">
        <v>0</v>
      </c>
      <c r="V12" s="3">
        <f t="shared" si="2"/>
        <v>2305575936.3800001</v>
      </c>
      <c r="W12" s="2">
        <f t="shared" si="3"/>
        <v>4.7101327385200654E-2</v>
      </c>
      <c r="X12" s="1">
        <v>15060626863.74</v>
      </c>
      <c r="Y12" s="8">
        <v>0.19922988999999999</v>
      </c>
      <c r="Z12" s="3">
        <f t="shared" si="4"/>
        <v>124636101698.43001</v>
      </c>
      <c r="AA12" s="2">
        <f t="shared" si="5"/>
        <v>0.10774580550743668</v>
      </c>
      <c r="AB12" s="16"/>
    </row>
    <row r="13" spans="1:28" x14ac:dyDescent="0.25">
      <c r="A13" s="13" t="s">
        <v>25</v>
      </c>
      <c r="B13" s="3">
        <f t="shared" ref="B13:AA13" si="6">SUM(B6:B12)</f>
        <v>18215382014.869999</v>
      </c>
      <c r="C13" s="7">
        <f t="shared" si="6"/>
        <v>1</v>
      </c>
      <c r="D13" s="3">
        <f t="shared" si="6"/>
        <v>241596859038.79001</v>
      </c>
      <c r="E13" s="7">
        <f t="shared" si="6"/>
        <v>1.0000000099999999</v>
      </c>
      <c r="F13" s="3">
        <f t="shared" si="6"/>
        <v>9742281071.1999989</v>
      </c>
      <c r="G13" s="7">
        <f t="shared" si="6"/>
        <v>0.99999999000000006</v>
      </c>
      <c r="H13" s="3">
        <f t="shared" si="6"/>
        <v>353141122966.84003</v>
      </c>
      <c r="I13" s="7">
        <f t="shared" si="6"/>
        <v>1</v>
      </c>
      <c r="J13" s="3">
        <f t="shared" si="6"/>
        <v>177905529120.82999</v>
      </c>
      <c r="K13" s="7">
        <f t="shared" si="6"/>
        <v>1</v>
      </c>
      <c r="L13" s="3">
        <f t="shared" si="6"/>
        <v>9398328103.210001</v>
      </c>
      <c r="M13" s="7">
        <f t="shared" si="6"/>
        <v>1</v>
      </c>
      <c r="N13" s="3">
        <f>SUM(N6:N12)</f>
        <v>222217598127.60999</v>
      </c>
      <c r="O13" s="7">
        <f t="shared" si="6"/>
        <v>1</v>
      </c>
      <c r="P13" s="3">
        <f t="shared" si="6"/>
        <v>1032217100443.3501</v>
      </c>
      <c r="Q13" s="7">
        <f t="shared" si="6"/>
        <v>1</v>
      </c>
      <c r="R13" s="3">
        <f t="shared" si="6"/>
        <v>21240062525.309998</v>
      </c>
      <c r="S13" s="7">
        <f t="shared" si="6"/>
        <v>1</v>
      </c>
      <c r="T13" s="3">
        <f t="shared" si="6"/>
        <v>27709214796</v>
      </c>
      <c r="U13" s="7">
        <f t="shared" si="6"/>
        <v>1</v>
      </c>
      <c r="V13" s="3">
        <f t="shared" si="6"/>
        <v>48949277321.310005</v>
      </c>
      <c r="W13" s="7">
        <f t="shared" si="6"/>
        <v>0.99999999999999989</v>
      </c>
      <c r="X13" s="3">
        <f t="shared" si="6"/>
        <v>75594213624</v>
      </c>
      <c r="Y13" s="7">
        <f t="shared" si="6"/>
        <v>1</v>
      </c>
      <c r="Z13" s="3">
        <f>SUM(Z6:Z12)</f>
        <v>1156760591388.6602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BA8F-C49D-4DA9-8EB0-41991270BE2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2350065426.0900002</v>
      </c>
      <c r="E6" s="8">
        <v>9.6352299999999998E-3</v>
      </c>
      <c r="F6" s="1">
        <v>186202474.27000001</v>
      </c>
      <c r="G6" s="8">
        <v>1.9116439999999998E-2</v>
      </c>
      <c r="H6" s="1">
        <v>13717330656.059999</v>
      </c>
      <c r="I6" s="8">
        <v>3.8483499999999997E-2</v>
      </c>
      <c r="J6" s="1">
        <v>3077329623.8099999</v>
      </c>
      <c r="K6" s="8">
        <v>1.7100319999999999E-2</v>
      </c>
      <c r="L6" s="1">
        <v>1950265974.51</v>
      </c>
      <c r="M6" s="8">
        <v>0.20588201</v>
      </c>
      <c r="N6" s="1">
        <v>7097236339.4200001</v>
      </c>
      <c r="O6" s="8">
        <v>3.157828E-2</v>
      </c>
      <c r="P6" s="3">
        <f t="shared" ref="P6:P12" si="0">+B6+D6+F6+H6+J6+L6+N6</f>
        <v>28378430494.159996</v>
      </c>
      <c r="Q6" s="2">
        <f t="shared" ref="Q6:Q12" si="1">+P6/$P$13</f>
        <v>2.7208551187288321E-2</v>
      </c>
      <c r="R6" s="1">
        <v>896654368.86000001</v>
      </c>
      <c r="S6" s="8">
        <v>4.2056900000000001E-2</v>
      </c>
      <c r="T6" s="1">
        <v>786858453.60000002</v>
      </c>
      <c r="U6" s="8">
        <v>2.8358930000000001E-2</v>
      </c>
      <c r="V6" s="3">
        <f t="shared" ref="V6:V12" si="2">R6+T6</f>
        <v>1683512822.46</v>
      </c>
      <c r="W6" s="2">
        <f t="shared" ref="W6:W12" si="3">V6/$V$13</f>
        <v>3.4310877922314992E-2</v>
      </c>
      <c r="X6" s="1">
        <v>4239280692.9899998</v>
      </c>
      <c r="Y6" s="8">
        <v>5.5485039999999999E-2</v>
      </c>
      <c r="Z6" s="3">
        <f t="shared" ref="Z6:Z12" si="4">P6+V6+X6</f>
        <v>34301224009.609993</v>
      </c>
      <c r="AA6" s="2">
        <f t="shared" ref="AA6:AA12" si="5">Z6/$Z$13</f>
        <v>2.9355743413382613E-2</v>
      </c>
      <c r="AB6" s="16"/>
    </row>
    <row r="7" spans="1:28" x14ac:dyDescent="0.25">
      <c r="A7" s="12" t="s">
        <v>19</v>
      </c>
      <c r="B7" s="1">
        <v>199333007.31999999</v>
      </c>
      <c r="C7" s="8">
        <v>1.064528E-2</v>
      </c>
      <c r="D7" s="6">
        <v>0</v>
      </c>
      <c r="E7" s="6">
        <v>0</v>
      </c>
      <c r="F7" s="1">
        <v>18119937.879999999</v>
      </c>
      <c r="G7" s="8">
        <v>1.86028E-3</v>
      </c>
      <c r="H7" s="1">
        <v>5929818930.4799995</v>
      </c>
      <c r="I7" s="8">
        <v>1.6635899999999999E-2</v>
      </c>
      <c r="J7" s="6">
        <v>0</v>
      </c>
      <c r="K7" s="6">
        <v>0</v>
      </c>
      <c r="L7" s="6">
        <v>0</v>
      </c>
      <c r="M7" s="6">
        <v>0</v>
      </c>
      <c r="N7" s="1">
        <v>946019406.65999997</v>
      </c>
      <c r="O7" s="8">
        <v>4.2091999999999997E-3</v>
      </c>
      <c r="P7" s="3">
        <f t="shared" si="0"/>
        <v>7093291282.3399992</v>
      </c>
      <c r="Q7" s="2">
        <f t="shared" si="1"/>
        <v>6.8008757207912197E-3</v>
      </c>
      <c r="R7" s="1">
        <v>68668004.859999999</v>
      </c>
      <c r="S7" s="8">
        <v>3.2208200000000001E-3</v>
      </c>
      <c r="T7" s="1">
        <v>276302298.52999997</v>
      </c>
      <c r="U7" s="8">
        <v>9.9581300000000008E-3</v>
      </c>
      <c r="V7" s="3">
        <f t="shared" si="2"/>
        <v>344970303.38999999</v>
      </c>
      <c r="W7" s="2">
        <f t="shared" si="3"/>
        <v>7.0306764573035991E-3</v>
      </c>
      <c r="X7" s="1">
        <v>796624512.97000003</v>
      </c>
      <c r="Y7" s="8">
        <v>1.042647E-2</v>
      </c>
      <c r="Z7" s="3">
        <f t="shared" si="4"/>
        <v>8234886098.6999998</v>
      </c>
      <c r="AA7" s="2">
        <f t="shared" si="5"/>
        <v>7.0475969978255355E-3</v>
      </c>
      <c r="AB7" s="16"/>
    </row>
    <row r="8" spans="1:28" x14ac:dyDescent="0.25">
      <c r="A8" s="12" t="s">
        <v>20</v>
      </c>
      <c r="B8" s="1">
        <v>82198853.400000006</v>
      </c>
      <c r="C8" s="8">
        <v>4.3897900000000002E-3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82198853.400000006</v>
      </c>
      <c r="Q8" s="20">
        <f t="shared" si="1"/>
        <v>7.8810267915646753E-5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82198853.400000006</v>
      </c>
      <c r="AA8" s="20">
        <f t="shared" si="5"/>
        <v>7.0347590179540339E-5</v>
      </c>
      <c r="AB8" s="16"/>
    </row>
    <row r="9" spans="1:28" x14ac:dyDescent="0.25">
      <c r="A9" s="12" t="s">
        <v>21</v>
      </c>
      <c r="B9" s="1">
        <v>14252952214.629999</v>
      </c>
      <c r="C9" s="8">
        <v>0.76117182000000005</v>
      </c>
      <c r="D9" s="1">
        <v>171338104548.54999</v>
      </c>
      <c r="E9" s="8">
        <v>0.70248321999999996</v>
      </c>
      <c r="F9" s="1">
        <v>7483685712.8699999</v>
      </c>
      <c r="G9" s="8">
        <v>0.76831110999999996</v>
      </c>
      <c r="H9" s="1">
        <v>245530424012.37</v>
      </c>
      <c r="I9" s="8">
        <v>0.68882710000000003</v>
      </c>
      <c r="J9" s="1">
        <v>127155794311.57001</v>
      </c>
      <c r="K9" s="8">
        <v>0.70658814000000003</v>
      </c>
      <c r="L9" s="1">
        <v>7474766671.9899998</v>
      </c>
      <c r="M9" s="8">
        <v>0.78908210000000001</v>
      </c>
      <c r="N9" s="1">
        <v>171852284647.54001</v>
      </c>
      <c r="O9" s="8">
        <v>0.76463570999999997</v>
      </c>
      <c r="P9" s="3">
        <f t="shared" si="0"/>
        <v>745088012119.52002</v>
      </c>
      <c r="Q9" s="2">
        <f t="shared" si="1"/>
        <v>0.71437232305573772</v>
      </c>
      <c r="R9" s="1">
        <v>16181856431.360001</v>
      </c>
      <c r="S9" s="8">
        <v>0.75899773999999998</v>
      </c>
      <c r="T9" s="1">
        <v>25672219309.939999</v>
      </c>
      <c r="U9" s="8">
        <v>0.92524461000000002</v>
      </c>
      <c r="V9" s="3">
        <f t="shared" si="2"/>
        <v>41854075741.300003</v>
      </c>
      <c r="W9" s="2">
        <f t="shared" si="3"/>
        <v>0.85300810552346717</v>
      </c>
      <c r="X9" s="1">
        <v>49777081276.540001</v>
      </c>
      <c r="Y9" s="8">
        <v>0.65149813999999995</v>
      </c>
      <c r="Z9" s="3">
        <f t="shared" si="4"/>
        <v>836719169137.36011</v>
      </c>
      <c r="AA9" s="2">
        <f t="shared" si="5"/>
        <v>0.7160827039692077</v>
      </c>
      <c r="AB9" s="16"/>
    </row>
    <row r="10" spans="1:28" x14ac:dyDescent="0.25">
      <c r="A10" s="12" t="s">
        <v>22</v>
      </c>
      <c r="B10" s="1">
        <v>1315565369.51</v>
      </c>
      <c r="C10" s="8">
        <v>7.0257109999999998E-2</v>
      </c>
      <c r="D10" s="1">
        <v>41695879969.739998</v>
      </c>
      <c r="E10" s="8">
        <v>0.17095237999999999</v>
      </c>
      <c r="F10" s="1">
        <v>141635644.56</v>
      </c>
      <c r="G10" s="8">
        <v>1.4541E-2</v>
      </c>
      <c r="H10" s="1">
        <v>28048909701.220001</v>
      </c>
      <c r="I10" s="8">
        <v>7.8690239999999995E-2</v>
      </c>
      <c r="J10" s="1">
        <v>17471181597.279999</v>
      </c>
      <c r="K10" s="8">
        <v>9.7085069999999996E-2</v>
      </c>
      <c r="L10" s="6">
        <v>0</v>
      </c>
      <c r="M10" s="6">
        <v>0</v>
      </c>
      <c r="N10" s="1">
        <v>21123442228.040001</v>
      </c>
      <c r="O10" s="8">
        <v>9.3986169999999994E-2</v>
      </c>
      <c r="P10" s="3">
        <f t="shared" si="0"/>
        <v>109796614510.35001</v>
      </c>
      <c r="Q10" s="2">
        <f t="shared" si="1"/>
        <v>0.10527033222329195</v>
      </c>
      <c r="R10" s="1">
        <v>166611451.75</v>
      </c>
      <c r="S10" s="8">
        <v>7.8147800000000003E-3</v>
      </c>
      <c r="T10" s="1">
        <v>131202274.81999999</v>
      </c>
      <c r="U10" s="8">
        <v>4.7286200000000002E-3</v>
      </c>
      <c r="V10" s="3">
        <f t="shared" si="2"/>
        <v>297813726.56999999</v>
      </c>
      <c r="W10" s="2">
        <f t="shared" si="3"/>
        <v>6.0696005873015855E-3</v>
      </c>
      <c r="X10" s="1">
        <v>4042045907.46</v>
      </c>
      <c r="Y10" s="8">
        <v>5.2903569999999997E-2</v>
      </c>
      <c r="Z10" s="3">
        <f t="shared" si="4"/>
        <v>114136474144.38002</v>
      </c>
      <c r="AA10" s="2">
        <f t="shared" si="5"/>
        <v>9.7680509831132842E-2</v>
      </c>
      <c r="AB10" s="16"/>
    </row>
    <row r="11" spans="1:28" x14ac:dyDescent="0.25">
      <c r="A11" s="12" t="s">
        <v>23</v>
      </c>
      <c r="B11" s="1">
        <v>1884359754.3900001</v>
      </c>
      <c r="C11" s="8">
        <v>0.10063329999999999</v>
      </c>
      <c r="D11" s="1">
        <v>5880408687.75</v>
      </c>
      <c r="E11" s="8">
        <v>2.410957E-2</v>
      </c>
      <c r="F11" s="1">
        <v>1439533000.75</v>
      </c>
      <c r="G11" s="8">
        <v>0.14778937</v>
      </c>
      <c r="H11" s="1">
        <v>15123226741.110001</v>
      </c>
      <c r="I11" s="8">
        <v>4.2427689999999997E-2</v>
      </c>
      <c r="J11" s="1">
        <v>5785678900.79</v>
      </c>
      <c r="K11" s="8">
        <v>3.215026E-2</v>
      </c>
      <c r="L11" s="1">
        <v>47703619.829999998</v>
      </c>
      <c r="M11" s="8">
        <v>5.0358900000000003E-3</v>
      </c>
      <c r="N11" s="1">
        <v>9857243750.7600002</v>
      </c>
      <c r="O11" s="8">
        <v>4.3858599999999998E-2</v>
      </c>
      <c r="P11" s="3">
        <f t="shared" si="0"/>
        <v>40018154455.380005</v>
      </c>
      <c r="Q11" s="2">
        <f t="shared" si="1"/>
        <v>3.8368436342668386E-2</v>
      </c>
      <c r="R11" s="1">
        <v>1098532816.23</v>
      </c>
      <c r="S11" s="8">
        <v>5.1525849999999998E-2</v>
      </c>
      <c r="T11" s="1">
        <v>879830879.50999999</v>
      </c>
      <c r="U11" s="8">
        <v>3.1709719999999997E-2</v>
      </c>
      <c r="V11" s="3">
        <f t="shared" si="2"/>
        <v>1978363695.74</v>
      </c>
      <c r="W11" s="2">
        <f t="shared" si="3"/>
        <v>4.0320093999217439E-2</v>
      </c>
      <c r="X11" s="1">
        <v>2382988960.3000002</v>
      </c>
      <c r="Y11" s="8">
        <v>3.1189310000000001E-2</v>
      </c>
      <c r="Z11" s="3">
        <f t="shared" si="4"/>
        <v>44379507111.420006</v>
      </c>
      <c r="AA11" s="2">
        <f t="shared" si="5"/>
        <v>3.7980960189940682E-2</v>
      </c>
      <c r="AB11" s="16"/>
    </row>
    <row r="12" spans="1:28" x14ac:dyDescent="0.25">
      <c r="A12" s="12" t="s">
        <v>24</v>
      </c>
      <c r="B12" s="1">
        <v>990603726.08000004</v>
      </c>
      <c r="C12" s="8">
        <v>5.2902699999999997E-2</v>
      </c>
      <c r="D12" s="1">
        <v>22639024514.619999</v>
      </c>
      <c r="E12" s="8">
        <v>9.2819600000000002E-2</v>
      </c>
      <c r="F12" s="1">
        <v>471259947.76999998</v>
      </c>
      <c r="G12" s="8">
        <v>4.8381809999999997E-2</v>
      </c>
      <c r="H12" s="1">
        <v>48097394832.629997</v>
      </c>
      <c r="I12" s="8">
        <v>0.13493557</v>
      </c>
      <c r="J12" s="1">
        <v>26467457876.799999</v>
      </c>
      <c r="K12" s="8">
        <v>0.14707621000000001</v>
      </c>
      <c r="L12" s="6">
        <v>0</v>
      </c>
      <c r="M12" s="6">
        <v>0</v>
      </c>
      <c r="N12" s="1">
        <v>13874308622.209999</v>
      </c>
      <c r="O12" s="8">
        <v>6.1732040000000002E-2</v>
      </c>
      <c r="P12" s="3">
        <f t="shared" si="0"/>
        <v>112540049520.11002</v>
      </c>
      <c r="Q12" s="2">
        <f t="shared" si="1"/>
        <v>0.10790067120230684</v>
      </c>
      <c r="R12" s="1">
        <v>2907709234.6599998</v>
      </c>
      <c r="S12" s="8">
        <v>0.1363839</v>
      </c>
      <c r="T12" s="6">
        <v>0</v>
      </c>
      <c r="U12" s="6">
        <v>0</v>
      </c>
      <c r="V12" s="3">
        <f t="shared" si="2"/>
        <v>2907709234.6599998</v>
      </c>
      <c r="W12" s="2">
        <f t="shared" si="3"/>
        <v>5.9260645510395352E-2</v>
      </c>
      <c r="X12" s="1">
        <v>15166005717.26</v>
      </c>
      <c r="Y12" s="8">
        <v>0.19849747000000001</v>
      </c>
      <c r="Z12" s="3">
        <f t="shared" si="4"/>
        <v>130613764472.03001</v>
      </c>
      <c r="AA12" s="2">
        <f t="shared" si="5"/>
        <v>0.11178213800833106</v>
      </c>
      <c r="AB12" s="16"/>
    </row>
    <row r="13" spans="1:28" x14ac:dyDescent="0.25">
      <c r="A13" s="13" t="s">
        <v>25</v>
      </c>
      <c r="B13" s="3">
        <f t="shared" ref="B13:AA13" si="6">SUM(B6:B12)</f>
        <v>18725012925.330002</v>
      </c>
      <c r="C13" s="7">
        <f t="shared" si="6"/>
        <v>1.0000000000000002</v>
      </c>
      <c r="D13" s="3">
        <f t="shared" si="6"/>
        <v>243903483146.74997</v>
      </c>
      <c r="E13" s="7">
        <f t="shared" si="6"/>
        <v>1</v>
      </c>
      <c r="F13" s="3">
        <f t="shared" si="6"/>
        <v>9740436718.1000004</v>
      </c>
      <c r="G13" s="7">
        <f t="shared" si="6"/>
        <v>1.0000000099999999</v>
      </c>
      <c r="H13" s="3">
        <f t="shared" si="6"/>
        <v>356447104873.87</v>
      </c>
      <c r="I13" s="7">
        <f t="shared" si="6"/>
        <v>1</v>
      </c>
      <c r="J13" s="3">
        <f t="shared" si="6"/>
        <v>179957442310.25</v>
      </c>
      <c r="K13" s="7">
        <f t="shared" si="6"/>
        <v>1</v>
      </c>
      <c r="L13" s="3">
        <f t="shared" si="6"/>
        <v>9472736266.3299999</v>
      </c>
      <c r="M13" s="7">
        <f t="shared" si="6"/>
        <v>1</v>
      </c>
      <c r="N13" s="3">
        <f>SUM(N6:N12)</f>
        <v>224750534994.63</v>
      </c>
      <c r="O13" s="7">
        <f t="shared" si="6"/>
        <v>0.99999999999999989</v>
      </c>
      <c r="P13" s="3">
        <f t="shared" si="6"/>
        <v>1042996751235.26</v>
      </c>
      <c r="Q13" s="7">
        <f t="shared" si="6"/>
        <v>1</v>
      </c>
      <c r="R13" s="3">
        <f t="shared" si="6"/>
        <v>21320032307.720001</v>
      </c>
      <c r="S13" s="7">
        <f t="shared" si="6"/>
        <v>0.99999998999999995</v>
      </c>
      <c r="T13" s="3">
        <f t="shared" si="6"/>
        <v>27746413216.399998</v>
      </c>
      <c r="U13" s="7">
        <f t="shared" si="6"/>
        <v>1.0000000099999999</v>
      </c>
      <c r="V13" s="3">
        <f t="shared" si="6"/>
        <v>49066445524.119995</v>
      </c>
      <c r="W13" s="7">
        <f t="shared" si="6"/>
        <v>1.0000000000000002</v>
      </c>
      <c r="X13" s="3">
        <f t="shared" si="6"/>
        <v>76404027067.520004</v>
      </c>
      <c r="Y13" s="7">
        <f t="shared" si="6"/>
        <v>1</v>
      </c>
      <c r="Z13" s="3">
        <f>SUM(Z6:Z12)</f>
        <v>1168467223826.9001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D325-798C-4836-8424-757B07F52A63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2" sqref="L22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5793829369.9399996</v>
      </c>
      <c r="E6" s="8">
        <v>2.352479E-2</v>
      </c>
      <c r="F6" s="1">
        <v>72751410.140000001</v>
      </c>
      <c r="G6" s="8">
        <v>7.4304100000000001E-3</v>
      </c>
      <c r="H6" s="1">
        <v>14292153621.27</v>
      </c>
      <c r="I6" s="8">
        <v>3.9728560000000003E-2</v>
      </c>
      <c r="J6" s="1">
        <v>5737142426.4899998</v>
      </c>
      <c r="K6" s="8">
        <v>3.1508250000000002E-2</v>
      </c>
      <c r="L6" s="1">
        <v>1970685889.3699999</v>
      </c>
      <c r="M6" s="8">
        <v>0.20554874000000001</v>
      </c>
      <c r="N6" s="1">
        <v>8338016606.0500002</v>
      </c>
      <c r="O6" s="8">
        <v>3.668283E-2</v>
      </c>
      <c r="P6" s="23">
        <f t="shared" ref="P6:P12" si="0">+B6+D6+F6+H6+J6+L6+N6</f>
        <v>36204579323.259995</v>
      </c>
      <c r="Q6" s="2">
        <f t="shared" ref="Q6:Q12" si="1">+P6/$P$13</f>
        <v>3.43475643223565E-2</v>
      </c>
      <c r="R6" s="1">
        <v>919797081.20000005</v>
      </c>
      <c r="S6" s="8">
        <v>4.2984469999999997E-2</v>
      </c>
      <c r="T6" s="1">
        <v>606114126.13999999</v>
      </c>
      <c r="U6" s="8">
        <v>2.1737289999999999E-2</v>
      </c>
      <c r="V6" s="23">
        <f t="shared" ref="V6:V12" si="2">R6+T6</f>
        <v>1525911207.3400002</v>
      </c>
      <c r="W6" s="2">
        <f t="shared" ref="W6:W12" si="3">V6/$V$13</f>
        <v>3.0962872706087285E-2</v>
      </c>
      <c r="X6" s="1">
        <v>2501910060.8299999</v>
      </c>
      <c r="Y6" s="8">
        <v>3.2385379999999998E-2</v>
      </c>
      <c r="Z6" s="23">
        <f t="shared" ref="Z6:Z12" si="4">P6+V6+X6</f>
        <v>40232400591.429993</v>
      </c>
      <c r="AA6" s="2">
        <f t="shared" ref="AA6:AA12" si="5">Z6/$Z$13</f>
        <v>3.407787861461483E-2</v>
      </c>
      <c r="AB6" s="16"/>
    </row>
    <row r="7" spans="1:28" x14ac:dyDescent="0.25">
      <c r="A7" s="12" t="s">
        <v>19</v>
      </c>
      <c r="B7" s="1">
        <v>152634439.03999999</v>
      </c>
      <c r="C7" s="8">
        <v>7.9201700000000007E-3</v>
      </c>
      <c r="D7" s="6">
        <v>45016488</v>
      </c>
      <c r="E7" s="21">
        <v>1.8278000000000001E-4</v>
      </c>
      <c r="F7" s="1">
        <v>149905937.59999999</v>
      </c>
      <c r="G7" s="8">
        <v>1.5310529999999999E-2</v>
      </c>
      <c r="H7" s="1">
        <v>5950162179.6300001</v>
      </c>
      <c r="I7" s="8">
        <v>1.653994E-2</v>
      </c>
      <c r="J7" s="6">
        <v>0</v>
      </c>
      <c r="K7" s="6">
        <v>0</v>
      </c>
      <c r="L7" s="6">
        <v>0</v>
      </c>
      <c r="M7" s="6">
        <v>0</v>
      </c>
      <c r="N7" s="1">
        <v>1574835879.6300001</v>
      </c>
      <c r="O7" s="8">
        <v>6.9284400000000001E-3</v>
      </c>
      <c r="P7" s="23">
        <f t="shared" si="0"/>
        <v>7872554923.9000006</v>
      </c>
      <c r="Q7" s="2">
        <f t="shared" si="1"/>
        <v>7.4687537235439295E-3</v>
      </c>
      <c r="R7" s="1">
        <v>90744911</v>
      </c>
      <c r="S7" s="8">
        <v>4.2407399999999998E-3</v>
      </c>
      <c r="T7" s="1">
        <v>398433247.93000001</v>
      </c>
      <c r="U7" s="8">
        <v>1.428916E-2</v>
      </c>
      <c r="V7" s="23">
        <f t="shared" si="2"/>
        <v>489178158.93000001</v>
      </c>
      <c r="W7" s="2">
        <f t="shared" si="3"/>
        <v>9.9261090636795137E-3</v>
      </c>
      <c r="X7" s="1">
        <v>625272151.98000002</v>
      </c>
      <c r="Y7" s="8">
        <v>8.0936900000000006E-3</v>
      </c>
      <c r="Z7" s="23">
        <f t="shared" si="4"/>
        <v>8987005234.8100014</v>
      </c>
      <c r="AA7" s="2">
        <f t="shared" si="5"/>
        <v>7.6122246994627541E-3</v>
      </c>
      <c r="AB7" s="16"/>
    </row>
    <row r="8" spans="1:28" x14ac:dyDescent="0.25">
      <c r="A8" s="12" t="s">
        <v>20</v>
      </c>
      <c r="B8" s="1">
        <v>92972982.170000002</v>
      </c>
      <c r="C8" s="8">
        <v>4.8243499999999998E-3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23">
        <f t="shared" si="0"/>
        <v>92972982.170000002</v>
      </c>
      <c r="Q8" s="22">
        <f t="shared" si="1"/>
        <v>8.8204187012159269E-5</v>
      </c>
      <c r="R8" s="6">
        <v>0</v>
      </c>
      <c r="S8" s="6">
        <v>0</v>
      </c>
      <c r="T8" s="6">
        <v>0</v>
      </c>
      <c r="U8" s="6">
        <v>0</v>
      </c>
      <c r="V8" s="24">
        <f t="shared" si="2"/>
        <v>0</v>
      </c>
      <c r="W8" s="19">
        <f t="shared" si="3"/>
        <v>0</v>
      </c>
      <c r="X8" s="6">
        <v>0</v>
      </c>
      <c r="Y8" s="6">
        <v>0</v>
      </c>
      <c r="Z8" s="23">
        <f t="shared" si="4"/>
        <v>92972982.170000002</v>
      </c>
      <c r="AA8" s="22">
        <f t="shared" si="5"/>
        <v>7.8750508402496415E-5</v>
      </c>
      <c r="AB8" s="16"/>
    </row>
    <row r="9" spans="1:28" x14ac:dyDescent="0.25">
      <c r="A9" s="12" t="s">
        <v>21</v>
      </c>
      <c r="B9" s="1">
        <v>14160924366.73</v>
      </c>
      <c r="C9" s="8">
        <v>0.73480751</v>
      </c>
      <c r="D9" s="1">
        <v>170188997027.82001</v>
      </c>
      <c r="E9" s="8">
        <v>0.69102138999999996</v>
      </c>
      <c r="F9" s="1">
        <v>7515166117.1999998</v>
      </c>
      <c r="G9" s="8">
        <v>0.76755598999999997</v>
      </c>
      <c r="H9" s="1">
        <v>244855126787.73001</v>
      </c>
      <c r="I9" s="8">
        <v>0.68063514999999997</v>
      </c>
      <c r="J9" s="1">
        <v>126552403778.48</v>
      </c>
      <c r="K9" s="8">
        <v>0.69502269999999999</v>
      </c>
      <c r="L9" s="1">
        <v>7568664877.1000004</v>
      </c>
      <c r="M9" s="8">
        <v>0.78943556000000004</v>
      </c>
      <c r="N9" s="1">
        <v>172247894870.10999</v>
      </c>
      <c r="O9" s="8">
        <v>0.75779885999999996</v>
      </c>
      <c r="P9" s="23">
        <f t="shared" si="0"/>
        <v>743089177825.17004</v>
      </c>
      <c r="Q9" s="2">
        <f t="shared" si="1"/>
        <v>0.70497444825161482</v>
      </c>
      <c r="R9" s="1">
        <v>15877027111.700001</v>
      </c>
      <c r="S9" s="8">
        <v>0.74197407999999998</v>
      </c>
      <c r="T9" s="1">
        <v>25873208786.220001</v>
      </c>
      <c r="U9" s="8">
        <v>0.92790035999999998</v>
      </c>
      <c r="V9" s="23">
        <f t="shared" si="2"/>
        <v>41750235897.919998</v>
      </c>
      <c r="W9" s="2">
        <f t="shared" si="3"/>
        <v>0.8471706828930673</v>
      </c>
      <c r="X9" s="1">
        <v>49840207482.220001</v>
      </c>
      <c r="Y9" s="8">
        <v>0.64514473000000006</v>
      </c>
      <c r="Z9" s="23">
        <f t="shared" si="4"/>
        <v>834679621205.31006</v>
      </c>
      <c r="AA9" s="2">
        <f t="shared" si="5"/>
        <v>0.706995118247709</v>
      </c>
      <c r="AB9" s="16"/>
    </row>
    <row r="10" spans="1:28" x14ac:dyDescent="0.25">
      <c r="A10" s="12" t="s">
        <v>22</v>
      </c>
      <c r="B10" s="1">
        <v>1981672675</v>
      </c>
      <c r="C10" s="8">
        <v>0.10282860000000001</v>
      </c>
      <c r="D10" s="1">
        <v>41559604758.870003</v>
      </c>
      <c r="E10" s="8">
        <v>0.16874520000000001</v>
      </c>
      <c r="F10" s="1">
        <v>141729509.88999999</v>
      </c>
      <c r="G10" s="8">
        <v>1.4475439999999999E-2</v>
      </c>
      <c r="H10" s="1">
        <v>27772749795.950001</v>
      </c>
      <c r="I10" s="8">
        <v>7.7201199999999998E-2</v>
      </c>
      <c r="J10" s="1">
        <v>17298834631.119999</v>
      </c>
      <c r="K10" s="8">
        <v>9.5004779999999997E-2</v>
      </c>
      <c r="L10" s="6">
        <v>0</v>
      </c>
      <c r="M10" s="6">
        <v>0</v>
      </c>
      <c r="N10" s="1">
        <v>21058307315.009998</v>
      </c>
      <c r="O10" s="8">
        <v>9.2645320000000003E-2</v>
      </c>
      <c r="P10" s="23">
        <f t="shared" si="0"/>
        <v>109812898685.84</v>
      </c>
      <c r="Q10" s="2">
        <f t="shared" si="1"/>
        <v>0.10418034600979531</v>
      </c>
      <c r="R10" s="1">
        <v>166377813.38999999</v>
      </c>
      <c r="S10" s="8">
        <v>7.77526E-3</v>
      </c>
      <c r="T10" s="1">
        <v>130446283.97</v>
      </c>
      <c r="U10" s="8">
        <v>4.6782400000000002E-3</v>
      </c>
      <c r="V10" s="23">
        <f t="shared" si="2"/>
        <v>296824097.36000001</v>
      </c>
      <c r="W10" s="2">
        <f t="shared" si="3"/>
        <v>6.0229761066360179E-3</v>
      </c>
      <c r="X10" s="1">
        <v>5568540814.04</v>
      </c>
      <c r="Y10" s="8">
        <v>7.2080649999999996E-2</v>
      </c>
      <c r="Z10" s="23">
        <f t="shared" si="4"/>
        <v>115678263597.23999</v>
      </c>
      <c r="AA10" s="2">
        <f t="shared" si="5"/>
        <v>9.7982466053886746E-2</v>
      </c>
      <c r="AB10" s="16"/>
    </row>
    <row r="11" spans="1:28" x14ac:dyDescent="0.25">
      <c r="A11" s="12" t="s">
        <v>23</v>
      </c>
      <c r="B11" s="1">
        <v>1880946318.26</v>
      </c>
      <c r="C11" s="8">
        <v>9.7601930000000003E-2</v>
      </c>
      <c r="D11" s="1">
        <v>5891801278.6800003</v>
      </c>
      <c r="E11" s="8">
        <v>2.3922579999999999E-2</v>
      </c>
      <c r="F11" s="1">
        <v>1436651070.26</v>
      </c>
      <c r="G11" s="8">
        <v>0.14673130000000001</v>
      </c>
      <c r="H11" s="1">
        <v>15220268572.32</v>
      </c>
      <c r="I11" s="8">
        <v>4.2308489999999997E-2</v>
      </c>
      <c r="J11" s="1">
        <v>5811116586.6599998</v>
      </c>
      <c r="K11" s="8">
        <v>3.191451E-2</v>
      </c>
      <c r="L11" s="1">
        <v>48087749</v>
      </c>
      <c r="M11" s="8">
        <v>5.0156999999999997E-3</v>
      </c>
      <c r="N11" s="1">
        <v>9942821993.1900005</v>
      </c>
      <c r="O11" s="8">
        <v>4.3743110000000002E-2</v>
      </c>
      <c r="P11" s="23">
        <f t="shared" si="0"/>
        <v>40231693568.370003</v>
      </c>
      <c r="Q11" s="2">
        <f t="shared" si="1"/>
        <v>3.8168118742623665E-2</v>
      </c>
      <c r="R11" s="1">
        <v>1105703276.97</v>
      </c>
      <c r="S11" s="8">
        <v>5.1672339999999997E-2</v>
      </c>
      <c r="T11" s="1">
        <v>875404377.79999995</v>
      </c>
      <c r="U11" s="8">
        <v>3.1394949999999998E-2</v>
      </c>
      <c r="V11" s="23">
        <f t="shared" si="2"/>
        <v>1981107654.77</v>
      </c>
      <c r="W11" s="2">
        <f t="shared" si="3"/>
        <v>4.0199445312829929E-2</v>
      </c>
      <c r="X11" s="1">
        <v>2398074773.5900002</v>
      </c>
      <c r="Y11" s="8">
        <v>3.1041309999999999E-2</v>
      </c>
      <c r="Z11" s="23">
        <f t="shared" si="4"/>
        <v>44610875996.729996</v>
      </c>
      <c r="AA11" s="2">
        <f t="shared" si="5"/>
        <v>3.7786559955659979E-2</v>
      </c>
      <c r="AB11" s="16"/>
    </row>
    <row r="12" spans="1:28" x14ac:dyDescent="0.25">
      <c r="A12" s="12" t="s">
        <v>24</v>
      </c>
      <c r="B12" s="1">
        <v>1002459917.29</v>
      </c>
      <c r="C12" s="8">
        <v>5.2017439999999998E-2</v>
      </c>
      <c r="D12" s="1">
        <v>22806898878.669998</v>
      </c>
      <c r="E12" s="8">
        <v>9.2603249999999998E-2</v>
      </c>
      <c r="F12" s="1">
        <v>474829125.82999998</v>
      </c>
      <c r="G12" s="8">
        <v>4.8496320000000002E-2</v>
      </c>
      <c r="H12" s="1">
        <v>51654590058.699997</v>
      </c>
      <c r="I12" s="8">
        <v>0.14358666</v>
      </c>
      <c r="J12" s="1">
        <v>26684345343.5</v>
      </c>
      <c r="K12" s="8">
        <v>0.14654977</v>
      </c>
      <c r="L12" s="6">
        <v>0</v>
      </c>
      <c r="M12" s="6">
        <v>0</v>
      </c>
      <c r="N12" s="1">
        <v>14138405096.66</v>
      </c>
      <c r="O12" s="8">
        <v>6.2201439999999997E-2</v>
      </c>
      <c r="P12" s="23">
        <f t="shared" si="0"/>
        <v>116761528420.64999</v>
      </c>
      <c r="Q12" s="2">
        <f t="shared" si="1"/>
        <v>0.11077256476305369</v>
      </c>
      <c r="R12" s="1">
        <v>3238707930.04</v>
      </c>
      <c r="S12" s="8">
        <v>0.15135309999999999</v>
      </c>
      <c r="T12" s="6">
        <v>0</v>
      </c>
      <c r="U12" s="6">
        <v>0</v>
      </c>
      <c r="V12" s="23">
        <f t="shared" si="2"/>
        <v>3238707930.04</v>
      </c>
      <c r="W12" s="2">
        <f t="shared" si="3"/>
        <v>6.5717913917700099E-2</v>
      </c>
      <c r="X12" s="1">
        <v>16320299586.52</v>
      </c>
      <c r="Y12" s="8">
        <v>0.21125424000000001</v>
      </c>
      <c r="Z12" s="23">
        <f t="shared" si="4"/>
        <v>136320535937.20999</v>
      </c>
      <c r="AA12" s="2">
        <f t="shared" si="5"/>
        <v>0.11546700192026409</v>
      </c>
      <c r="AB12" s="16"/>
    </row>
    <row r="13" spans="1:28" x14ac:dyDescent="0.25">
      <c r="A13" s="13" t="s">
        <v>25</v>
      </c>
      <c r="B13" s="3">
        <f t="shared" ref="B13:AA13" si="6">SUM(B6:B12)</f>
        <v>19271610698.489998</v>
      </c>
      <c r="C13" s="7">
        <f t="shared" si="6"/>
        <v>1</v>
      </c>
      <c r="D13" s="3">
        <f t="shared" si="6"/>
        <v>246286147801.97998</v>
      </c>
      <c r="E13" s="7">
        <f t="shared" si="6"/>
        <v>0.99999999000000006</v>
      </c>
      <c r="F13" s="3">
        <f t="shared" si="6"/>
        <v>9791033170.9200001</v>
      </c>
      <c r="G13" s="7">
        <f t="shared" si="6"/>
        <v>0.99999999000000006</v>
      </c>
      <c r="H13" s="3">
        <f t="shared" si="6"/>
        <v>359745051015.60004</v>
      </c>
      <c r="I13" s="7">
        <f t="shared" si="6"/>
        <v>0.99999999999999989</v>
      </c>
      <c r="J13" s="3">
        <f t="shared" si="6"/>
        <v>182083842766.25</v>
      </c>
      <c r="K13" s="7">
        <f t="shared" si="6"/>
        <v>1.0000000099999999</v>
      </c>
      <c r="L13" s="3">
        <f t="shared" si="6"/>
        <v>9587438515.4700012</v>
      </c>
      <c r="M13" s="7">
        <f t="shared" si="6"/>
        <v>1</v>
      </c>
      <c r="N13" s="3">
        <f>SUM(N6:N12)</f>
        <v>227300281760.64999</v>
      </c>
      <c r="O13" s="7">
        <f t="shared" si="6"/>
        <v>1</v>
      </c>
      <c r="P13" s="3">
        <f t="shared" si="6"/>
        <v>1054065405729.36</v>
      </c>
      <c r="Q13" s="7">
        <f t="shared" si="6"/>
        <v>1.0000000000000002</v>
      </c>
      <c r="R13" s="3">
        <f t="shared" si="6"/>
        <v>21398358124.300003</v>
      </c>
      <c r="S13" s="7">
        <f t="shared" si="6"/>
        <v>0.99999998999999995</v>
      </c>
      <c r="T13" s="3">
        <f t="shared" si="6"/>
        <v>27883606822.060001</v>
      </c>
      <c r="U13" s="7">
        <f t="shared" si="6"/>
        <v>1</v>
      </c>
      <c r="V13" s="3">
        <f t="shared" si="6"/>
        <v>49281964946.359993</v>
      </c>
      <c r="W13" s="7">
        <f t="shared" si="6"/>
        <v>1</v>
      </c>
      <c r="X13" s="3">
        <f t="shared" si="6"/>
        <v>77254304869.180008</v>
      </c>
      <c r="Y13" s="7">
        <f t="shared" si="6"/>
        <v>1</v>
      </c>
      <c r="Z13" s="23">
        <f>SUM(Z6:Z12)</f>
        <v>1180601675544.9001</v>
      </c>
      <c r="AA13" s="7">
        <f t="shared" si="6"/>
        <v>0.99999999999999978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77C2-455C-460A-B847-C3CF9B3E8D2F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7" sqref="L27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/>
      <c r="Y1"/>
      <c r="Z1"/>
      <c r="AA1"/>
      <c r="AB1"/>
    </row>
    <row r="2" spans="1:28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9" t="s">
        <v>2</v>
      </c>
      <c r="B4" s="25" t="s">
        <v>3</v>
      </c>
      <c r="C4" s="26"/>
      <c r="D4" s="25" t="s">
        <v>4</v>
      </c>
      <c r="E4" s="26"/>
      <c r="F4" s="25" t="s">
        <v>5</v>
      </c>
      <c r="G4" s="26"/>
      <c r="H4" s="25" t="s">
        <v>6</v>
      </c>
      <c r="I4" s="26"/>
      <c r="J4" s="25" t="s">
        <v>7</v>
      </c>
      <c r="K4" s="26"/>
      <c r="L4" s="25" t="s">
        <v>8</v>
      </c>
      <c r="M4" s="26"/>
      <c r="N4" s="25" t="s">
        <v>9</v>
      </c>
      <c r="O4" s="26"/>
      <c r="P4" s="25" t="s">
        <v>10</v>
      </c>
      <c r="Q4" s="26"/>
      <c r="R4" s="25" t="s">
        <v>11</v>
      </c>
      <c r="S4" s="26"/>
      <c r="T4" s="25" t="s">
        <v>12</v>
      </c>
      <c r="U4" s="26"/>
      <c r="V4" s="25" t="s">
        <v>13</v>
      </c>
      <c r="W4" s="26"/>
      <c r="X4" s="30" t="s">
        <v>14</v>
      </c>
      <c r="Y4" s="31"/>
      <c r="Z4" s="25" t="s">
        <v>15</v>
      </c>
      <c r="AA4" s="26"/>
    </row>
    <row r="5" spans="1:28" ht="31.5" customHeight="1" x14ac:dyDescent="0.25">
      <c r="A5" s="29"/>
      <c r="B5" s="10" t="s">
        <v>16</v>
      </c>
      <c r="C5" s="4" t="s">
        <v>17</v>
      </c>
      <c r="D5" s="10" t="s">
        <v>16</v>
      </c>
      <c r="E5" s="11" t="s">
        <v>17</v>
      </c>
      <c r="F5" s="10" t="s">
        <v>16</v>
      </c>
      <c r="G5" s="4" t="s">
        <v>17</v>
      </c>
      <c r="H5" s="10" t="s">
        <v>16</v>
      </c>
      <c r="I5" s="11" t="s">
        <v>17</v>
      </c>
      <c r="J5" s="10" t="s">
        <v>16</v>
      </c>
      <c r="K5" s="11" t="s">
        <v>17</v>
      </c>
      <c r="L5" s="10" t="s">
        <v>16</v>
      </c>
      <c r="M5" s="11" t="s">
        <v>17</v>
      </c>
      <c r="N5" s="10" t="s">
        <v>16</v>
      </c>
      <c r="O5" s="11" t="s">
        <v>17</v>
      </c>
      <c r="P5" s="10" t="s">
        <v>16</v>
      </c>
      <c r="Q5" s="11" t="s">
        <v>17</v>
      </c>
      <c r="R5" s="10" t="s">
        <v>16</v>
      </c>
      <c r="S5" s="11" t="s">
        <v>17</v>
      </c>
      <c r="T5" s="10" t="s">
        <v>16</v>
      </c>
      <c r="U5" s="11" t="s">
        <v>17</v>
      </c>
      <c r="V5" s="10" t="s">
        <v>16</v>
      </c>
      <c r="W5" s="11" t="s">
        <v>17</v>
      </c>
      <c r="X5" s="10" t="s">
        <v>16</v>
      </c>
      <c r="Y5" s="11" t="s">
        <v>17</v>
      </c>
      <c r="Z5" s="10" t="s">
        <v>16</v>
      </c>
      <c r="AA5" s="11" t="s">
        <v>17</v>
      </c>
    </row>
    <row r="6" spans="1:28" x14ac:dyDescent="0.25">
      <c r="A6" s="12" t="s">
        <v>18</v>
      </c>
      <c r="B6" s="6">
        <v>0</v>
      </c>
      <c r="C6" s="6">
        <v>0</v>
      </c>
      <c r="D6" s="1">
        <v>1685922160.26</v>
      </c>
      <c r="E6" s="8">
        <v>6.7666000000000002E-3</v>
      </c>
      <c r="F6" s="1">
        <v>98534130.260000005</v>
      </c>
      <c r="G6" s="8">
        <v>1.0028779999999999E-2</v>
      </c>
      <c r="H6" s="1">
        <v>14761991763.57</v>
      </c>
      <c r="I6" s="8">
        <v>4.0659359999999999E-2</v>
      </c>
      <c r="J6" s="1">
        <v>5373515863.2399998</v>
      </c>
      <c r="K6" s="8">
        <v>2.918194E-2</v>
      </c>
      <c r="L6" s="1">
        <v>2056045683.4100001</v>
      </c>
      <c r="M6" s="8">
        <v>0.2127386</v>
      </c>
      <c r="N6" s="1">
        <v>9238302152.7900009</v>
      </c>
      <c r="O6" s="8">
        <v>4.012864E-2</v>
      </c>
      <c r="P6" s="23">
        <f t="shared" ref="P6:P12" si="0">+B6+D6+F6+H6+J6+L6+N6</f>
        <v>33214311753.530003</v>
      </c>
      <c r="Q6" s="2">
        <f t="shared" ref="Q6:Q12" si="1">+P6/$P$13</f>
        <v>3.117110130920046E-2</v>
      </c>
      <c r="R6" s="1">
        <v>743439767.66999996</v>
      </c>
      <c r="S6" s="8">
        <v>3.4600499999999999E-2</v>
      </c>
      <c r="T6" s="1">
        <v>591099546.98000002</v>
      </c>
      <c r="U6" s="8">
        <v>2.116734E-2</v>
      </c>
      <c r="V6" s="23">
        <f t="shared" ref="V6:V12" si="2">R6+T6</f>
        <v>1334539314.6500001</v>
      </c>
      <c r="W6" s="2">
        <f t="shared" ref="W6:W12" si="3">V6/$V$13</f>
        <v>2.7008695600566752E-2</v>
      </c>
      <c r="X6" s="1">
        <v>3520465049.3600001</v>
      </c>
      <c r="Y6" s="8">
        <v>4.5070230000000003E-2</v>
      </c>
      <c r="Z6" s="23">
        <f t="shared" ref="Z6:Z12" si="4">P6+V6+X6</f>
        <v>38069316117.540001</v>
      </c>
      <c r="AA6" s="2">
        <f t="shared" ref="AA6:AA12" si="5">Z6/$Z$13</f>
        <v>3.1908693660677598E-2</v>
      </c>
      <c r="AB6" s="16"/>
    </row>
    <row r="7" spans="1:28" x14ac:dyDescent="0.25">
      <c r="A7" s="12" t="s">
        <v>19</v>
      </c>
      <c r="B7" s="1">
        <v>83278304.530000001</v>
      </c>
      <c r="C7" s="8">
        <v>4.2741100000000002E-3</v>
      </c>
      <c r="D7" s="6">
        <v>45000000</v>
      </c>
      <c r="E7" s="21">
        <v>1.8060999999999999E-4</v>
      </c>
      <c r="F7" s="1">
        <v>125160700.26000001</v>
      </c>
      <c r="G7" s="8">
        <v>1.273882E-2</v>
      </c>
      <c r="H7" s="1">
        <v>7699959150.96</v>
      </c>
      <c r="I7" s="8">
        <v>2.1208210000000002E-2</v>
      </c>
      <c r="J7" s="6">
        <v>0</v>
      </c>
      <c r="K7" s="6">
        <v>0</v>
      </c>
      <c r="L7" s="6">
        <v>0</v>
      </c>
      <c r="M7" s="6">
        <v>0</v>
      </c>
      <c r="N7" s="1">
        <v>1731404920.47</v>
      </c>
      <c r="O7" s="8">
        <v>7.5207499999999997E-3</v>
      </c>
      <c r="P7" s="23">
        <f t="shared" si="0"/>
        <v>9684803076.2199993</v>
      </c>
      <c r="Q7" s="2">
        <f t="shared" si="1"/>
        <v>9.0890330676933438E-3</v>
      </c>
      <c r="R7" s="1">
        <v>212396130.88</v>
      </c>
      <c r="S7" s="8">
        <v>9.8851500000000005E-3</v>
      </c>
      <c r="T7" s="1">
        <v>372820139.60000002</v>
      </c>
      <c r="U7" s="8">
        <v>1.335073E-2</v>
      </c>
      <c r="V7" s="23">
        <f t="shared" si="2"/>
        <v>585216270.48000002</v>
      </c>
      <c r="W7" s="2">
        <f t="shared" si="3"/>
        <v>1.1843733591346887E-2</v>
      </c>
      <c r="X7" s="1">
        <v>232511064.06999999</v>
      </c>
      <c r="Y7" s="8">
        <v>2.9766900000000002E-3</v>
      </c>
      <c r="Z7" s="23">
        <f t="shared" si="4"/>
        <v>10502530410.769999</v>
      </c>
      <c r="AA7" s="2">
        <f t="shared" si="5"/>
        <v>8.8029431499245317E-3</v>
      </c>
      <c r="AB7" s="16"/>
    </row>
    <row r="8" spans="1:28" x14ac:dyDescent="0.25">
      <c r="A8" s="12" t="s">
        <v>20</v>
      </c>
      <c r="B8" s="1">
        <v>93778884.689999998</v>
      </c>
      <c r="C8" s="8">
        <v>4.8130400000000002E-3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23">
        <f t="shared" si="0"/>
        <v>93778884.689999998</v>
      </c>
      <c r="Q8" s="22">
        <f t="shared" si="1"/>
        <v>8.800998608755283E-5</v>
      </c>
      <c r="R8" s="6">
        <v>0</v>
      </c>
      <c r="S8" s="6">
        <v>0</v>
      </c>
      <c r="T8" s="6">
        <v>0</v>
      </c>
      <c r="U8" s="6">
        <v>0</v>
      </c>
      <c r="V8" s="24">
        <f t="shared" si="2"/>
        <v>0</v>
      </c>
      <c r="W8" s="19">
        <f t="shared" si="3"/>
        <v>0</v>
      </c>
      <c r="X8" s="6">
        <v>0</v>
      </c>
      <c r="Y8" s="6">
        <v>0</v>
      </c>
      <c r="Z8" s="23">
        <f t="shared" si="4"/>
        <v>93778884.689999998</v>
      </c>
      <c r="AA8" s="22">
        <f t="shared" si="5"/>
        <v>7.8602980263008248E-5</v>
      </c>
      <c r="AB8" s="16"/>
    </row>
    <row r="9" spans="1:28" x14ac:dyDescent="0.25">
      <c r="A9" s="12" t="s">
        <v>21</v>
      </c>
      <c r="B9" s="1">
        <v>13897173685.58</v>
      </c>
      <c r="C9" s="8">
        <v>0.71324827999999996</v>
      </c>
      <c r="D9" s="1">
        <v>170774034176.34</v>
      </c>
      <c r="E9" s="8">
        <v>0.68541699</v>
      </c>
      <c r="F9" s="1">
        <v>7562339201.79</v>
      </c>
      <c r="G9" s="8">
        <v>0.76969268999999996</v>
      </c>
      <c r="H9" s="1">
        <v>244053048936.01999</v>
      </c>
      <c r="I9" s="8">
        <v>0.67220201000000002</v>
      </c>
      <c r="J9" s="1">
        <v>126490709825.36</v>
      </c>
      <c r="K9" s="8">
        <v>0.68693291999999995</v>
      </c>
      <c r="L9" s="1">
        <v>7560123839.6300001</v>
      </c>
      <c r="M9" s="8">
        <v>0.78224437000000002</v>
      </c>
      <c r="N9" s="1">
        <v>173885345761.63</v>
      </c>
      <c r="O9" s="8">
        <v>0.75531000999999998</v>
      </c>
      <c r="P9" s="23">
        <f t="shared" si="0"/>
        <v>744222775426.34998</v>
      </c>
      <c r="Q9" s="2">
        <f t="shared" si="1"/>
        <v>0.69844119310897956</v>
      </c>
      <c r="R9" s="1">
        <v>15920419834.940001</v>
      </c>
      <c r="S9" s="8">
        <v>0.74095372999999998</v>
      </c>
      <c r="T9" s="1">
        <v>25896542312.119999</v>
      </c>
      <c r="U9" s="8">
        <v>0.92735785000000004</v>
      </c>
      <c r="V9" s="23">
        <f t="shared" si="2"/>
        <v>41816962147.059998</v>
      </c>
      <c r="W9" s="2">
        <f t="shared" si="3"/>
        <v>0.84630073402263983</v>
      </c>
      <c r="X9" s="1">
        <v>50118170220.93</v>
      </c>
      <c r="Y9" s="8">
        <v>0.64163044999999996</v>
      </c>
      <c r="Z9" s="23">
        <f t="shared" si="4"/>
        <v>836157907794.33997</v>
      </c>
      <c r="AA9" s="2">
        <f t="shared" si="5"/>
        <v>0.70084543807893274</v>
      </c>
      <c r="AB9" s="16"/>
    </row>
    <row r="10" spans="1:28" x14ac:dyDescent="0.25">
      <c r="A10" s="12" t="s">
        <v>22</v>
      </c>
      <c r="B10" s="1">
        <v>1992814734.04</v>
      </c>
      <c r="C10" s="8">
        <v>0.10227775</v>
      </c>
      <c r="D10" s="1">
        <v>41835928902.459999</v>
      </c>
      <c r="E10" s="8">
        <v>0.16791227</v>
      </c>
      <c r="F10" s="1">
        <v>142563784.28999999</v>
      </c>
      <c r="G10" s="8">
        <v>1.45101E-2</v>
      </c>
      <c r="H10" s="1">
        <v>27964582274.119999</v>
      </c>
      <c r="I10" s="8">
        <v>7.7023620000000001E-2</v>
      </c>
      <c r="J10" s="1">
        <v>17275900617.93</v>
      </c>
      <c r="K10" s="8">
        <v>9.3820210000000001E-2</v>
      </c>
      <c r="L10" s="6">
        <v>0</v>
      </c>
      <c r="M10" s="6">
        <v>0</v>
      </c>
      <c r="N10" s="1">
        <v>21186170838.889999</v>
      </c>
      <c r="O10" s="8">
        <v>9.202689E-2</v>
      </c>
      <c r="P10" s="23">
        <f t="shared" si="0"/>
        <v>110397961151.73</v>
      </c>
      <c r="Q10" s="2">
        <f t="shared" si="1"/>
        <v>0.10360672402082878</v>
      </c>
      <c r="R10" s="1">
        <v>66613274.020000003</v>
      </c>
      <c r="S10" s="8">
        <v>3.1002500000000001E-3</v>
      </c>
      <c r="T10" s="1">
        <v>131548947.75</v>
      </c>
      <c r="U10" s="8">
        <v>4.7107800000000003E-3</v>
      </c>
      <c r="V10" s="23">
        <f t="shared" si="2"/>
        <v>198162221.77000001</v>
      </c>
      <c r="W10" s="2">
        <f t="shared" si="3"/>
        <v>4.0104499497053709E-3</v>
      </c>
      <c r="X10" s="1">
        <v>5416911857.1700001</v>
      </c>
      <c r="Y10" s="8">
        <v>6.9349209999999994E-2</v>
      </c>
      <c r="Z10" s="23">
        <f t="shared" si="4"/>
        <v>116013035230.67</v>
      </c>
      <c r="AA10" s="2">
        <f t="shared" si="5"/>
        <v>9.7239057050338584E-2</v>
      </c>
      <c r="AB10" s="16"/>
    </row>
    <row r="11" spans="1:28" x14ac:dyDescent="0.25">
      <c r="A11" s="12" t="s">
        <v>23</v>
      </c>
      <c r="B11" s="1">
        <v>2081682962.8099999</v>
      </c>
      <c r="C11" s="8">
        <v>0.10683876</v>
      </c>
      <c r="D11" s="1">
        <v>5870764569.5200005</v>
      </c>
      <c r="E11" s="8">
        <v>2.3562840000000002E-2</v>
      </c>
      <c r="F11" s="1">
        <v>1434625988.9300001</v>
      </c>
      <c r="G11" s="8">
        <v>0.14601581999999999</v>
      </c>
      <c r="H11" s="1">
        <v>15194072959.809999</v>
      </c>
      <c r="I11" s="8">
        <v>4.1849450000000003E-2</v>
      </c>
      <c r="J11" s="1">
        <v>5831193348.9200001</v>
      </c>
      <c r="K11" s="8">
        <v>3.166745E-2</v>
      </c>
      <c r="L11" s="1">
        <v>48487931.990000002</v>
      </c>
      <c r="M11" s="8">
        <v>5.0170400000000004E-3</v>
      </c>
      <c r="N11" s="1">
        <v>9940042383.8099995</v>
      </c>
      <c r="O11" s="8">
        <v>4.3176800000000001E-2</v>
      </c>
      <c r="P11" s="23">
        <f t="shared" si="0"/>
        <v>40400870145.790001</v>
      </c>
      <c r="Q11" s="2">
        <f t="shared" si="1"/>
        <v>3.7915571625849825E-2</v>
      </c>
      <c r="R11" s="1">
        <v>1115625288.1900001</v>
      </c>
      <c r="S11" s="8">
        <v>5.1922419999999997E-2</v>
      </c>
      <c r="T11" s="1">
        <v>933069105.07000005</v>
      </c>
      <c r="U11" s="8">
        <v>3.34133E-2</v>
      </c>
      <c r="V11" s="23">
        <f t="shared" si="2"/>
        <v>2048694393.2600002</v>
      </c>
      <c r="W11" s="2">
        <f t="shared" si="3"/>
        <v>4.1461920708314844E-2</v>
      </c>
      <c r="X11" s="1">
        <v>2409959960.8600001</v>
      </c>
      <c r="Y11" s="8">
        <v>3.0853160000000001E-2</v>
      </c>
      <c r="Z11" s="23">
        <f t="shared" si="4"/>
        <v>44859524499.910004</v>
      </c>
      <c r="AA11" s="2">
        <f t="shared" si="5"/>
        <v>3.7600066694441735E-2</v>
      </c>
      <c r="AB11" s="16"/>
    </row>
    <row r="12" spans="1:28" x14ac:dyDescent="0.25">
      <c r="A12" s="12" t="s">
        <v>24</v>
      </c>
      <c r="B12" s="1">
        <v>1335613911.6900001</v>
      </c>
      <c r="C12" s="8">
        <v>6.8548059999999994E-2</v>
      </c>
      <c r="D12" s="1">
        <v>28941839352.549999</v>
      </c>
      <c r="E12" s="8">
        <v>0.11616068</v>
      </c>
      <c r="F12" s="1">
        <v>461917182.42000002</v>
      </c>
      <c r="G12" s="8">
        <v>4.7013800000000001E-2</v>
      </c>
      <c r="H12" s="1">
        <v>53391383121.650002</v>
      </c>
      <c r="I12" s="8">
        <v>0.14705735</v>
      </c>
      <c r="J12" s="1">
        <v>29167053150.09</v>
      </c>
      <c r="K12" s="8">
        <v>0.15839747000000001</v>
      </c>
      <c r="L12" s="6">
        <v>0</v>
      </c>
      <c r="M12" s="6">
        <v>0</v>
      </c>
      <c r="N12" s="1">
        <v>14235920480.870001</v>
      </c>
      <c r="O12" s="8">
        <v>6.1836910000000002E-2</v>
      </c>
      <c r="P12" s="23">
        <f t="shared" si="0"/>
        <v>127533727199.26999</v>
      </c>
      <c r="Q12" s="2">
        <f t="shared" si="1"/>
        <v>0.11968836688136038</v>
      </c>
      <c r="R12" s="1">
        <v>3427894254.8400002</v>
      </c>
      <c r="S12" s="8">
        <v>0.15953793999999999</v>
      </c>
      <c r="T12" s="6">
        <v>0</v>
      </c>
      <c r="U12" s="6">
        <v>0</v>
      </c>
      <c r="V12" s="23">
        <f t="shared" si="2"/>
        <v>3427894254.8400002</v>
      </c>
      <c r="W12" s="2">
        <f t="shared" si="3"/>
        <v>6.9374466127426315E-2</v>
      </c>
      <c r="X12" s="1">
        <v>16412629457.690001</v>
      </c>
      <c r="Y12" s="8">
        <v>0.21012026</v>
      </c>
      <c r="Z12" s="23">
        <f t="shared" si="4"/>
        <v>147374250911.79999</v>
      </c>
      <c r="AA12" s="2">
        <f t="shared" si="5"/>
        <v>0.12352519838542174</v>
      </c>
      <c r="AB12" s="16"/>
    </row>
    <row r="13" spans="1:28" x14ac:dyDescent="0.25">
      <c r="A13" s="13" t="s">
        <v>25</v>
      </c>
      <c r="B13" s="3">
        <f t="shared" ref="B13:AA13" si="6">SUM(B6:B12)</f>
        <v>19484342483.34</v>
      </c>
      <c r="C13" s="7">
        <f t="shared" si="6"/>
        <v>1</v>
      </c>
      <c r="D13" s="3">
        <f t="shared" si="6"/>
        <v>249153489161.12997</v>
      </c>
      <c r="E13" s="7">
        <f t="shared" si="6"/>
        <v>0.99999998999999995</v>
      </c>
      <c r="F13" s="3">
        <f t="shared" si="6"/>
        <v>9825140987.9500008</v>
      </c>
      <c r="G13" s="7">
        <f t="shared" si="6"/>
        <v>1.0000000099999999</v>
      </c>
      <c r="H13" s="3">
        <f t="shared" si="6"/>
        <v>363065038206.13</v>
      </c>
      <c r="I13" s="7">
        <f t="shared" si="6"/>
        <v>0.99999999999999989</v>
      </c>
      <c r="J13" s="3">
        <f t="shared" si="6"/>
        <v>184138372805.54001</v>
      </c>
      <c r="K13" s="7">
        <f t="shared" si="6"/>
        <v>0.99999998999999995</v>
      </c>
      <c r="L13" s="3">
        <f t="shared" si="6"/>
        <v>9664657455.0300007</v>
      </c>
      <c r="M13" s="7">
        <f t="shared" si="6"/>
        <v>1.0000000099999999</v>
      </c>
      <c r="N13" s="3">
        <f>SUM(N6:N12)</f>
        <v>230217186538.46002</v>
      </c>
      <c r="O13" s="7">
        <f t="shared" si="6"/>
        <v>1</v>
      </c>
      <c r="P13" s="3">
        <f t="shared" si="6"/>
        <v>1065548227637.5801</v>
      </c>
      <c r="Q13" s="7">
        <f t="shared" si="6"/>
        <v>1</v>
      </c>
      <c r="R13" s="3">
        <f t="shared" si="6"/>
        <v>21486388550.540001</v>
      </c>
      <c r="S13" s="7">
        <f t="shared" si="6"/>
        <v>0.99999999000000006</v>
      </c>
      <c r="T13" s="3">
        <f t="shared" si="6"/>
        <v>27925080051.52</v>
      </c>
      <c r="U13" s="7">
        <f t="shared" si="6"/>
        <v>1</v>
      </c>
      <c r="V13" s="3">
        <f t="shared" si="6"/>
        <v>49411468602.059998</v>
      </c>
      <c r="W13" s="7">
        <f t="shared" si="6"/>
        <v>1</v>
      </c>
      <c r="X13" s="3">
        <f t="shared" si="6"/>
        <v>78110647610.080002</v>
      </c>
      <c r="Y13" s="7">
        <f t="shared" si="6"/>
        <v>1</v>
      </c>
      <c r="Z13" s="23">
        <f>SUM(Z6:Z12)</f>
        <v>1193070343849.72</v>
      </c>
      <c r="AA13" s="7">
        <f t="shared" si="6"/>
        <v>0.99999999999999989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26</v>
      </c>
      <c r="P15" s="16"/>
      <c r="R15" s="16"/>
      <c r="T15" s="16"/>
    </row>
    <row r="16" spans="1:28" x14ac:dyDescent="0.25">
      <c r="A16" s="5" t="s">
        <v>27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D4700-D85A-4D38-BA99-8BAEC0BFD4B7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CFDA3446-6BA5-4B07-A0A6-669E9AEB5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2017-06-23T15:36:35Z</dcterms:created>
  <dcterms:modified xsi:type="dcterms:W3CDTF">2024-12-06T14:03:02Z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