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Financiero/Datos WEB/2023/"/>
    </mc:Choice>
  </mc:AlternateContent>
  <xr:revisionPtr revIDLastSave="402" documentId="11_DE2EAA4013700FC3D7D7027417E91DF695EF89AA" xr6:coauthVersionLast="47" xr6:coauthVersionMax="47" xr10:uidLastSave="{E02DA830-68D0-45F3-8202-CC63C35A8FDA}"/>
  <bookViews>
    <workbookView xWindow="-120" yWindow="-120" windowWidth="29040" windowHeight="15720" activeTab="11" xr2:uid="{00000000-000D-0000-FFFF-FFFF00000000}"/>
  </bookViews>
  <sheets>
    <sheet name="Enero" sheetId="41" r:id="rId1"/>
    <sheet name="Febrero" sheetId="42" r:id="rId2"/>
    <sheet name="Marzo " sheetId="43" r:id="rId3"/>
    <sheet name="Abril" sheetId="44" r:id="rId4"/>
    <sheet name="Mayo" sheetId="45" r:id="rId5"/>
    <sheet name="Junio" sheetId="46" r:id="rId6"/>
    <sheet name="Julio" sheetId="47" r:id="rId7"/>
    <sheet name="Agosto" sheetId="48" r:id="rId8"/>
    <sheet name="Septiembre" sheetId="49" r:id="rId9"/>
    <sheet name="Octubre" sheetId="50" r:id="rId10"/>
    <sheet name="Noviembre" sheetId="51" r:id="rId11"/>
    <sheet name="Diciembre" sheetId="5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52" l="1"/>
  <c r="X13" i="52"/>
  <c r="U13" i="52"/>
  <c r="T13" i="52"/>
  <c r="S13" i="52"/>
  <c r="R13" i="52"/>
  <c r="O13" i="52"/>
  <c r="N13" i="52"/>
  <c r="M13" i="52"/>
  <c r="L13" i="52"/>
  <c r="K13" i="52"/>
  <c r="J13" i="52"/>
  <c r="I13" i="52"/>
  <c r="H13" i="52"/>
  <c r="G13" i="52"/>
  <c r="F13" i="52"/>
  <c r="E13" i="52"/>
  <c r="D13" i="52"/>
  <c r="C13" i="52"/>
  <c r="B13" i="52"/>
  <c r="V12" i="52"/>
  <c r="P12" i="52"/>
  <c r="V11" i="52"/>
  <c r="P11" i="52"/>
  <c r="V10" i="52"/>
  <c r="P10" i="52"/>
  <c r="Z10" i="52" s="1"/>
  <c r="V9" i="52"/>
  <c r="P9" i="52"/>
  <c r="Z9" i="52" s="1"/>
  <c r="V8" i="52"/>
  <c r="P8" i="52"/>
  <c r="V7" i="52"/>
  <c r="P7" i="52"/>
  <c r="V6" i="52"/>
  <c r="P6" i="52"/>
  <c r="Z6" i="52" s="1"/>
  <c r="Q6" i="51"/>
  <c r="Q7" i="51"/>
  <c r="Q8" i="51"/>
  <c r="Q9" i="51"/>
  <c r="Q10" i="51"/>
  <c r="Q11" i="51"/>
  <c r="Q12" i="51"/>
  <c r="Y13" i="51"/>
  <c r="X13" i="51"/>
  <c r="U13" i="51"/>
  <c r="T13" i="51"/>
  <c r="S13" i="51"/>
  <c r="R13" i="51"/>
  <c r="O13" i="51"/>
  <c r="N13" i="51"/>
  <c r="M13" i="51"/>
  <c r="L13" i="51"/>
  <c r="K13" i="51"/>
  <c r="J13" i="51"/>
  <c r="I13" i="51"/>
  <c r="H13" i="51"/>
  <c r="G13" i="51"/>
  <c r="F13" i="51"/>
  <c r="E13" i="51"/>
  <c r="D13" i="51"/>
  <c r="C13" i="51"/>
  <c r="B13" i="51"/>
  <c r="V12" i="51"/>
  <c r="P12" i="51"/>
  <c r="Z12" i="51" s="1"/>
  <c r="V11" i="51"/>
  <c r="P11" i="51"/>
  <c r="Z11" i="51" s="1"/>
  <c r="V10" i="51"/>
  <c r="P10" i="51"/>
  <c r="Z10" i="51" s="1"/>
  <c r="V9" i="51"/>
  <c r="P9" i="51"/>
  <c r="V8" i="51"/>
  <c r="P8" i="51"/>
  <c r="V7" i="51"/>
  <c r="P7" i="51"/>
  <c r="V6" i="51"/>
  <c r="P6" i="51"/>
  <c r="Y13" i="50"/>
  <c r="X13" i="50"/>
  <c r="U13" i="50"/>
  <c r="T13" i="50"/>
  <c r="S13" i="50"/>
  <c r="R13" i="50"/>
  <c r="O13" i="50"/>
  <c r="N13" i="50"/>
  <c r="M13" i="50"/>
  <c r="L13" i="50"/>
  <c r="K13" i="50"/>
  <c r="J13" i="50"/>
  <c r="I13" i="50"/>
  <c r="H13" i="50"/>
  <c r="G13" i="50"/>
  <c r="F13" i="50"/>
  <c r="E13" i="50"/>
  <c r="D13" i="50"/>
  <c r="C13" i="50"/>
  <c r="B13" i="50"/>
  <c r="V12" i="50"/>
  <c r="P12" i="50"/>
  <c r="V11" i="50"/>
  <c r="P11" i="50"/>
  <c r="Z11" i="50" s="1"/>
  <c r="V10" i="50"/>
  <c r="P10" i="50"/>
  <c r="V9" i="50"/>
  <c r="P9" i="50"/>
  <c r="V8" i="50"/>
  <c r="P8" i="50"/>
  <c r="V7" i="50"/>
  <c r="P7" i="50"/>
  <c r="Z7" i="50" s="1"/>
  <c r="V6" i="50"/>
  <c r="P6" i="50"/>
  <c r="Y13" i="49"/>
  <c r="X13" i="49"/>
  <c r="U13" i="49"/>
  <c r="T13" i="49"/>
  <c r="S13" i="49"/>
  <c r="R13" i="49"/>
  <c r="O13" i="49"/>
  <c r="N13" i="49"/>
  <c r="M13" i="49"/>
  <c r="L13" i="49"/>
  <c r="K13" i="49"/>
  <c r="J13" i="49"/>
  <c r="I13" i="49"/>
  <c r="H13" i="49"/>
  <c r="G13" i="49"/>
  <c r="F13" i="49"/>
  <c r="E13" i="49"/>
  <c r="D13" i="49"/>
  <c r="C13" i="49"/>
  <c r="B13" i="49"/>
  <c r="V12" i="49"/>
  <c r="P12" i="49"/>
  <c r="V11" i="49"/>
  <c r="P11" i="49"/>
  <c r="Z11" i="49" s="1"/>
  <c r="V10" i="49"/>
  <c r="P10" i="49"/>
  <c r="V9" i="49"/>
  <c r="P9" i="49"/>
  <c r="Z9" i="49" s="1"/>
  <c r="V8" i="49"/>
  <c r="P8" i="49"/>
  <c r="V7" i="49"/>
  <c r="P7" i="49"/>
  <c r="Z7" i="49" s="1"/>
  <c r="V6" i="49"/>
  <c r="P6" i="49"/>
  <c r="Y13" i="48"/>
  <c r="X13" i="48"/>
  <c r="U13" i="48"/>
  <c r="T13" i="48"/>
  <c r="S13" i="48"/>
  <c r="R13" i="48"/>
  <c r="O13" i="48"/>
  <c r="N13" i="48"/>
  <c r="M13" i="48"/>
  <c r="L13" i="48"/>
  <c r="K13" i="48"/>
  <c r="J13" i="48"/>
  <c r="I13" i="48"/>
  <c r="H13" i="48"/>
  <c r="G13" i="48"/>
  <c r="F13" i="48"/>
  <c r="E13" i="48"/>
  <c r="D13" i="48"/>
  <c r="C13" i="48"/>
  <c r="B13" i="48"/>
  <c r="V12" i="48"/>
  <c r="P12" i="48"/>
  <c r="V11" i="48"/>
  <c r="P11" i="48"/>
  <c r="V10" i="48"/>
  <c r="P10" i="48"/>
  <c r="V9" i="48"/>
  <c r="P9" i="48"/>
  <c r="V8" i="48"/>
  <c r="P8" i="48"/>
  <c r="V7" i="48"/>
  <c r="P7" i="48"/>
  <c r="V6" i="48"/>
  <c r="P6" i="48"/>
  <c r="X13" i="47"/>
  <c r="T13" i="47"/>
  <c r="R13" i="47"/>
  <c r="O13" i="47"/>
  <c r="N13" i="47"/>
  <c r="M13" i="47"/>
  <c r="L13" i="47"/>
  <c r="K13" i="47"/>
  <c r="J13" i="47"/>
  <c r="I13" i="47"/>
  <c r="H13" i="47"/>
  <c r="G13" i="47"/>
  <c r="F13" i="47"/>
  <c r="E13" i="47"/>
  <c r="D13" i="47"/>
  <c r="C13" i="47"/>
  <c r="B13" i="47"/>
  <c r="V12" i="47"/>
  <c r="P12" i="47"/>
  <c r="V11" i="47"/>
  <c r="P11" i="47"/>
  <c r="V10" i="47"/>
  <c r="P10" i="47"/>
  <c r="V9" i="47"/>
  <c r="P9" i="47"/>
  <c r="V8" i="47"/>
  <c r="P8" i="47"/>
  <c r="V7" i="47"/>
  <c r="P7" i="47"/>
  <c r="V6" i="47"/>
  <c r="S13" i="47"/>
  <c r="P6" i="47"/>
  <c r="Y8" i="46"/>
  <c r="U10" i="46"/>
  <c r="S8" i="46"/>
  <c r="S10" i="46"/>
  <c r="S11" i="46"/>
  <c r="X13" i="46"/>
  <c r="Y11" i="46" s="1"/>
  <c r="T13" i="46"/>
  <c r="U7" i="46" s="1"/>
  <c r="R13" i="46"/>
  <c r="S7" i="46" s="1"/>
  <c r="O13" i="46"/>
  <c r="N13" i="46"/>
  <c r="M13" i="46"/>
  <c r="L13" i="46"/>
  <c r="K13" i="46"/>
  <c r="J13" i="46"/>
  <c r="I13" i="46"/>
  <c r="H13" i="46"/>
  <c r="G13" i="46"/>
  <c r="F13" i="46"/>
  <c r="E13" i="46"/>
  <c r="D13" i="46"/>
  <c r="C13" i="46"/>
  <c r="B13" i="46"/>
  <c r="V12" i="46"/>
  <c r="P12" i="46"/>
  <c r="V11" i="46"/>
  <c r="P11" i="46"/>
  <c r="Z11" i="46" s="1"/>
  <c r="V10" i="46"/>
  <c r="P10" i="46"/>
  <c r="Z10" i="46" s="1"/>
  <c r="V9" i="46"/>
  <c r="P9" i="46"/>
  <c r="Z9" i="46" s="1"/>
  <c r="V8" i="46"/>
  <c r="P8" i="46"/>
  <c r="V7" i="46"/>
  <c r="P7" i="46"/>
  <c r="Z7" i="46" s="1"/>
  <c r="V6" i="46"/>
  <c r="P6" i="46"/>
  <c r="Y13" i="45"/>
  <c r="X13" i="45"/>
  <c r="U13" i="45"/>
  <c r="T13" i="45"/>
  <c r="S13" i="45"/>
  <c r="R13" i="45"/>
  <c r="O13" i="45"/>
  <c r="N13" i="45"/>
  <c r="M13" i="45"/>
  <c r="L13" i="45"/>
  <c r="K13" i="45"/>
  <c r="J13" i="45"/>
  <c r="I13" i="45"/>
  <c r="H13" i="45"/>
  <c r="G13" i="45"/>
  <c r="F13" i="45"/>
  <c r="E13" i="45"/>
  <c r="D13" i="45"/>
  <c r="C13" i="45"/>
  <c r="B13" i="45"/>
  <c r="V12" i="45"/>
  <c r="P12" i="45"/>
  <c r="V11" i="45"/>
  <c r="P11" i="45"/>
  <c r="V10" i="45"/>
  <c r="P10" i="45"/>
  <c r="Z10" i="45" s="1"/>
  <c r="V9" i="45"/>
  <c r="P9" i="45"/>
  <c r="V8" i="45"/>
  <c r="P8" i="45"/>
  <c r="V7" i="45"/>
  <c r="P7" i="45"/>
  <c r="V6" i="45"/>
  <c r="P6" i="45"/>
  <c r="Y13" i="44"/>
  <c r="X13" i="44"/>
  <c r="U13" i="44"/>
  <c r="T13" i="44"/>
  <c r="S13" i="44"/>
  <c r="R13" i="44"/>
  <c r="O13" i="44"/>
  <c r="N13" i="44"/>
  <c r="M13" i="44"/>
  <c r="L13" i="44"/>
  <c r="K13" i="44"/>
  <c r="J13" i="44"/>
  <c r="I13" i="44"/>
  <c r="H13" i="44"/>
  <c r="G13" i="44"/>
  <c r="F13" i="44"/>
  <c r="E13" i="44"/>
  <c r="D13" i="44"/>
  <c r="C13" i="44"/>
  <c r="B13" i="44"/>
  <c r="V12" i="44"/>
  <c r="P12" i="44"/>
  <c r="V11" i="44"/>
  <c r="P11" i="44"/>
  <c r="V10" i="44"/>
  <c r="P10" i="44"/>
  <c r="V9" i="44"/>
  <c r="P9" i="44"/>
  <c r="V8" i="44"/>
  <c r="P8" i="44"/>
  <c r="V7" i="44"/>
  <c r="P7" i="44"/>
  <c r="V6" i="44"/>
  <c r="P6" i="44"/>
  <c r="Y13" i="43"/>
  <c r="X13" i="43"/>
  <c r="U13" i="43"/>
  <c r="T13" i="43"/>
  <c r="S13" i="43"/>
  <c r="R13" i="43"/>
  <c r="O13" i="43"/>
  <c r="N13" i="43"/>
  <c r="M13" i="43"/>
  <c r="L13" i="43"/>
  <c r="K13" i="43"/>
  <c r="J13" i="43"/>
  <c r="I13" i="43"/>
  <c r="H13" i="43"/>
  <c r="G13" i="43"/>
  <c r="F13" i="43"/>
  <c r="E13" i="43"/>
  <c r="D13" i="43"/>
  <c r="C13" i="43"/>
  <c r="B13" i="43"/>
  <c r="V12" i="43"/>
  <c r="P12" i="43"/>
  <c r="V11" i="43"/>
  <c r="P11" i="43"/>
  <c r="V10" i="43"/>
  <c r="P10" i="43"/>
  <c r="V9" i="43"/>
  <c r="P9" i="43"/>
  <c r="V8" i="43"/>
  <c r="P8" i="43"/>
  <c r="V7" i="43"/>
  <c r="P7" i="43"/>
  <c r="V6" i="43"/>
  <c r="P6" i="43"/>
  <c r="Y13" i="42"/>
  <c r="X13" i="42"/>
  <c r="U13" i="42"/>
  <c r="T13" i="42"/>
  <c r="S13" i="42"/>
  <c r="R13" i="42"/>
  <c r="O13" i="42"/>
  <c r="N13" i="42"/>
  <c r="M13" i="42"/>
  <c r="L13" i="42"/>
  <c r="K13" i="42"/>
  <c r="J13" i="42"/>
  <c r="I13" i="42"/>
  <c r="H13" i="42"/>
  <c r="G13" i="42"/>
  <c r="F13" i="42"/>
  <c r="E13" i="42"/>
  <c r="D13" i="42"/>
  <c r="C13" i="42"/>
  <c r="B13" i="42"/>
  <c r="V12" i="42"/>
  <c r="P12" i="42"/>
  <c r="V11" i="42"/>
  <c r="P11" i="42"/>
  <c r="V10" i="42"/>
  <c r="P10" i="42"/>
  <c r="V9" i="42"/>
  <c r="P9" i="42"/>
  <c r="Z9" i="42" s="1"/>
  <c r="V8" i="42"/>
  <c r="P8" i="42"/>
  <c r="V7" i="42"/>
  <c r="P7" i="42"/>
  <c r="V6" i="42"/>
  <c r="P6" i="42"/>
  <c r="V8" i="41"/>
  <c r="P8" i="41"/>
  <c r="N13" i="41"/>
  <c r="Z12" i="52" l="1"/>
  <c r="Z11" i="52"/>
  <c r="V13" i="52"/>
  <c r="W6" i="52" s="1"/>
  <c r="Z8" i="52"/>
  <c r="Z7" i="52"/>
  <c r="P13" i="52"/>
  <c r="Q6" i="52" s="1"/>
  <c r="Z8" i="51"/>
  <c r="Z9" i="51"/>
  <c r="Z7" i="51"/>
  <c r="P13" i="51"/>
  <c r="V13" i="51"/>
  <c r="W12" i="51" s="1"/>
  <c r="W9" i="51"/>
  <c r="Z6" i="51"/>
  <c r="V13" i="50"/>
  <c r="Z9" i="50"/>
  <c r="Z8" i="50"/>
  <c r="Z10" i="50"/>
  <c r="Z12" i="50"/>
  <c r="P13" i="50"/>
  <c r="Q11" i="50" s="1"/>
  <c r="Q12" i="50"/>
  <c r="Q10" i="50"/>
  <c r="Q8" i="50"/>
  <c r="Q6" i="50"/>
  <c r="Q9" i="50"/>
  <c r="W12" i="50"/>
  <c r="W11" i="50"/>
  <c r="W9" i="50"/>
  <c r="W7" i="50"/>
  <c r="W10" i="50"/>
  <c r="W8" i="50"/>
  <c r="W6" i="50"/>
  <c r="W13" i="50" s="1"/>
  <c r="Z6" i="50"/>
  <c r="V13" i="49"/>
  <c r="W12" i="49" s="1"/>
  <c r="Z6" i="49"/>
  <c r="Z8" i="49"/>
  <c r="Z10" i="49"/>
  <c r="Z12" i="49"/>
  <c r="P13" i="49"/>
  <c r="Q8" i="49" s="1"/>
  <c r="P13" i="48"/>
  <c r="Q11" i="48" s="1"/>
  <c r="Z6" i="48"/>
  <c r="Z8" i="48"/>
  <c r="Z10" i="48"/>
  <c r="Z12" i="48"/>
  <c r="Z7" i="48"/>
  <c r="Z9" i="48"/>
  <c r="Z11" i="48"/>
  <c r="V13" i="48"/>
  <c r="W6" i="48" s="1"/>
  <c r="Z8" i="47"/>
  <c r="Z6" i="47"/>
  <c r="Z10" i="47"/>
  <c r="Z12" i="47"/>
  <c r="Z11" i="47"/>
  <c r="V13" i="47"/>
  <c r="W7" i="47" s="1"/>
  <c r="Z7" i="47"/>
  <c r="Z9" i="47"/>
  <c r="P13" i="47"/>
  <c r="Y10" i="46"/>
  <c r="Y6" i="46"/>
  <c r="Y9" i="46"/>
  <c r="Y12" i="46"/>
  <c r="Y7" i="46"/>
  <c r="U9" i="46"/>
  <c r="U6" i="46"/>
  <c r="U12" i="46"/>
  <c r="U8" i="46"/>
  <c r="U11" i="46"/>
  <c r="S6" i="46"/>
  <c r="S9" i="46"/>
  <c r="S12" i="46"/>
  <c r="S13" i="46"/>
  <c r="Z12" i="46"/>
  <c r="V13" i="46"/>
  <c r="W7" i="46" s="1"/>
  <c r="Z6" i="46"/>
  <c r="Z8" i="46"/>
  <c r="P13" i="46"/>
  <c r="Q8" i="46" s="1"/>
  <c r="Z12" i="45"/>
  <c r="P13" i="45"/>
  <c r="Q7" i="45" s="1"/>
  <c r="Z6" i="45"/>
  <c r="Z8" i="45"/>
  <c r="Z7" i="45"/>
  <c r="Z9" i="45"/>
  <c r="Z11" i="45"/>
  <c r="V13" i="45"/>
  <c r="W12" i="45" s="1"/>
  <c r="Z12" i="44"/>
  <c r="P13" i="44"/>
  <c r="Q11" i="44" s="1"/>
  <c r="Z6" i="44"/>
  <c r="Z8" i="44"/>
  <c r="Z10" i="44"/>
  <c r="Z7" i="44"/>
  <c r="Z9" i="44"/>
  <c r="Z11" i="44"/>
  <c r="V13" i="44"/>
  <c r="W12" i="44" s="1"/>
  <c r="Z12" i="43"/>
  <c r="Z11" i="43"/>
  <c r="P13" i="43"/>
  <c r="Q12" i="43" s="1"/>
  <c r="V13" i="43"/>
  <c r="W12" i="43" s="1"/>
  <c r="Z6" i="43"/>
  <c r="Z8" i="43"/>
  <c r="Z10" i="43"/>
  <c r="Z7" i="43"/>
  <c r="Z9" i="43"/>
  <c r="Z7" i="42"/>
  <c r="Z11" i="42"/>
  <c r="V13" i="42"/>
  <c r="W6" i="42" s="1"/>
  <c r="Z6" i="42"/>
  <c r="Z8" i="42"/>
  <c r="Z10" i="42"/>
  <c r="Z12" i="42"/>
  <c r="P13" i="42"/>
  <c r="Q10" i="42" s="1"/>
  <c r="Z8" i="41"/>
  <c r="P6" i="41"/>
  <c r="V6" i="41"/>
  <c r="P7" i="41"/>
  <c r="V7" i="41"/>
  <c r="P9" i="41"/>
  <c r="V9" i="41"/>
  <c r="P10" i="41"/>
  <c r="V10" i="41"/>
  <c r="P11" i="41"/>
  <c r="V11" i="41"/>
  <c r="P12" i="41"/>
  <c r="V12" i="41"/>
  <c r="B13" i="41"/>
  <c r="C13" i="41"/>
  <c r="D13" i="41"/>
  <c r="E13" i="41"/>
  <c r="F13" i="41"/>
  <c r="G13" i="41"/>
  <c r="H13" i="41"/>
  <c r="J13" i="41"/>
  <c r="K13" i="41"/>
  <c r="L13" i="41"/>
  <c r="M13" i="41"/>
  <c r="R13" i="41"/>
  <c r="S13" i="41"/>
  <c r="T13" i="41"/>
  <c r="U13" i="41"/>
  <c r="X13" i="41"/>
  <c r="Y13" i="41"/>
  <c r="W11" i="52" l="1"/>
  <c r="W12" i="52"/>
  <c r="Q9" i="52"/>
  <c r="W7" i="52"/>
  <c r="W13" i="52" s="1"/>
  <c r="W10" i="52"/>
  <c r="W9" i="52"/>
  <c r="W8" i="52"/>
  <c r="Q10" i="52"/>
  <c r="Q11" i="52"/>
  <c r="Q12" i="52"/>
  <c r="Q8" i="52"/>
  <c r="Q7" i="52"/>
  <c r="Q13" i="52" s="1"/>
  <c r="Z13" i="52"/>
  <c r="Z13" i="51"/>
  <c r="AA7" i="51" s="1"/>
  <c r="W11" i="51"/>
  <c r="W8" i="51"/>
  <c r="W7" i="51"/>
  <c r="Q13" i="51"/>
  <c r="W6" i="51"/>
  <c r="W10" i="51"/>
  <c r="Q7" i="50"/>
  <c r="Q13" i="50"/>
  <c r="Z13" i="50"/>
  <c r="AA6" i="50" s="1"/>
  <c r="W11" i="49"/>
  <c r="W9" i="49"/>
  <c r="W10" i="49"/>
  <c r="W6" i="49"/>
  <c r="W8" i="49"/>
  <c r="W7" i="49"/>
  <c r="Q11" i="49"/>
  <c r="Q9" i="49"/>
  <c r="Q7" i="49"/>
  <c r="Z13" i="49"/>
  <c r="AA10" i="49" s="1"/>
  <c r="Q6" i="49"/>
  <c r="W13" i="49"/>
  <c r="Q12" i="49"/>
  <c r="Q10" i="49"/>
  <c r="W10" i="48"/>
  <c r="W8" i="48"/>
  <c r="W13" i="48" s="1"/>
  <c r="W9" i="48"/>
  <c r="W12" i="48"/>
  <c r="W7" i="48"/>
  <c r="W11" i="48"/>
  <c r="Q10" i="48"/>
  <c r="Q8" i="48"/>
  <c r="Q12" i="48"/>
  <c r="Q9" i="48"/>
  <c r="Q7" i="48"/>
  <c r="Z13" i="48"/>
  <c r="AA9" i="48" s="1"/>
  <c r="Q6" i="48"/>
  <c r="W12" i="47"/>
  <c r="W11" i="47"/>
  <c r="W10" i="47"/>
  <c r="W6" i="47"/>
  <c r="W8" i="47"/>
  <c r="Z13" i="47"/>
  <c r="AA11" i="47" s="1"/>
  <c r="W9" i="47"/>
  <c r="Q9" i="47"/>
  <c r="Q6" i="47"/>
  <c r="Q10" i="47"/>
  <c r="U13" i="47"/>
  <c r="Q11" i="47"/>
  <c r="Q7" i="47"/>
  <c r="Y13" i="47"/>
  <c r="Q12" i="47"/>
  <c r="Q8" i="47"/>
  <c r="Y13" i="46"/>
  <c r="W6" i="46"/>
  <c r="W10" i="46"/>
  <c r="W12" i="46"/>
  <c r="U13" i="46"/>
  <c r="W9" i="46"/>
  <c r="W11" i="46"/>
  <c r="W8" i="46"/>
  <c r="Z13" i="46"/>
  <c r="AA6" i="46" s="1"/>
  <c r="Q7" i="46"/>
  <c r="Q12" i="46"/>
  <c r="Q10" i="46"/>
  <c r="Q11" i="46"/>
  <c r="Q9" i="46"/>
  <c r="Q6" i="46"/>
  <c r="W8" i="45"/>
  <c r="W7" i="45"/>
  <c r="Q8" i="45"/>
  <c r="Z13" i="45"/>
  <c r="AA10" i="45" s="1"/>
  <c r="Q10" i="45"/>
  <c r="Q12" i="45"/>
  <c r="W11" i="45"/>
  <c r="Q9" i="45"/>
  <c r="W6" i="45"/>
  <c r="Q6" i="45"/>
  <c r="Q11" i="45"/>
  <c r="W10" i="45"/>
  <c r="W9" i="45"/>
  <c r="W6" i="44"/>
  <c r="W11" i="44"/>
  <c r="Q12" i="44"/>
  <c r="Q9" i="44"/>
  <c r="Q8" i="44"/>
  <c r="Q7" i="44"/>
  <c r="Q10" i="44"/>
  <c r="W8" i="44"/>
  <c r="W7" i="44"/>
  <c r="Q6" i="44"/>
  <c r="Z13" i="44"/>
  <c r="AA12" i="44" s="1"/>
  <c r="W10" i="44"/>
  <c r="W9" i="44"/>
  <c r="W11" i="43"/>
  <c r="W10" i="43"/>
  <c r="W8" i="43"/>
  <c r="Q10" i="43"/>
  <c r="Q8" i="43"/>
  <c r="Q7" i="43"/>
  <c r="Q9" i="43"/>
  <c r="Q11" i="43"/>
  <c r="Z13" i="43"/>
  <c r="AA8" i="43" s="1"/>
  <c r="W9" i="43"/>
  <c r="W6" i="43"/>
  <c r="Q6" i="43"/>
  <c r="W7" i="43"/>
  <c r="Q8" i="42"/>
  <c r="Q7" i="42"/>
  <c r="W7" i="42"/>
  <c r="W12" i="42"/>
  <c r="W10" i="42"/>
  <c r="Q11" i="42"/>
  <c r="Q12" i="42"/>
  <c r="W11" i="42"/>
  <c r="W8" i="42"/>
  <c r="Z13" i="42"/>
  <c r="AA12" i="42" s="1"/>
  <c r="Q6" i="42"/>
  <c r="Q9" i="42"/>
  <c r="W9" i="42"/>
  <c r="Z10" i="41"/>
  <c r="Z13" i="41" s="1"/>
  <c r="Z9" i="41"/>
  <c r="Z11" i="41"/>
  <c r="Z7" i="41"/>
  <c r="O13" i="41"/>
  <c r="I13" i="41"/>
  <c r="Z6" i="41"/>
  <c r="P13" i="41"/>
  <c r="Q8" i="41" s="1"/>
  <c r="Z12" i="41"/>
  <c r="V13" i="41"/>
  <c r="W8" i="41" s="1"/>
  <c r="AA6" i="52" l="1"/>
  <c r="AA9" i="52"/>
  <c r="AA10" i="52"/>
  <c r="AA12" i="52"/>
  <c r="AA11" i="52"/>
  <c r="AA7" i="52"/>
  <c r="AA8" i="52"/>
  <c r="AA8" i="51"/>
  <c r="AA9" i="51"/>
  <c r="AA10" i="51"/>
  <c r="AA11" i="51"/>
  <c r="AA12" i="51"/>
  <c r="W13" i="51"/>
  <c r="AA6" i="51"/>
  <c r="AA7" i="50"/>
  <c r="AA10" i="50"/>
  <c r="AA12" i="50"/>
  <c r="AA9" i="50"/>
  <c r="AA11" i="50"/>
  <c r="AA8" i="50"/>
  <c r="AA12" i="49"/>
  <c r="AA6" i="49"/>
  <c r="Q13" i="49"/>
  <c r="AA7" i="49"/>
  <c r="AA9" i="49"/>
  <c r="AA11" i="49"/>
  <c r="AA8" i="49"/>
  <c r="Q13" i="48"/>
  <c r="AA7" i="48"/>
  <c r="AA12" i="48"/>
  <c r="AA8" i="48"/>
  <c r="AA11" i="48"/>
  <c r="AA10" i="48"/>
  <c r="AA6" i="48"/>
  <c r="W13" i="47"/>
  <c r="AA9" i="47"/>
  <c r="AA10" i="47"/>
  <c r="AA6" i="47"/>
  <c r="AA8" i="47"/>
  <c r="AA7" i="47"/>
  <c r="AA12" i="47"/>
  <c r="Q13" i="47"/>
  <c r="W13" i="46"/>
  <c r="AA8" i="46"/>
  <c r="Q13" i="46"/>
  <c r="AA7" i="46"/>
  <c r="AA12" i="46"/>
  <c r="AA11" i="46"/>
  <c r="AA9" i="46"/>
  <c r="AA10" i="46"/>
  <c r="AA8" i="45"/>
  <c r="AA11" i="45"/>
  <c r="AA7" i="45"/>
  <c r="AA9" i="45"/>
  <c r="AA12" i="45"/>
  <c r="AA6" i="45"/>
  <c r="Q13" i="45"/>
  <c r="W13" i="45"/>
  <c r="W13" i="44"/>
  <c r="Q13" i="44"/>
  <c r="AA8" i="44"/>
  <c r="AA11" i="44"/>
  <c r="AA6" i="44"/>
  <c r="AA10" i="44"/>
  <c r="AA7" i="44"/>
  <c r="AA9" i="44"/>
  <c r="W13" i="43"/>
  <c r="Q13" i="43"/>
  <c r="AA10" i="43"/>
  <c r="AA6" i="43"/>
  <c r="AA7" i="43"/>
  <c r="AA9" i="43"/>
  <c r="AA12" i="43"/>
  <c r="AA11" i="43"/>
  <c r="W13" i="42"/>
  <c r="Q13" i="42"/>
  <c r="AA8" i="42"/>
  <c r="AA6" i="42"/>
  <c r="AA10" i="42"/>
  <c r="AA7" i="42"/>
  <c r="AA11" i="42"/>
  <c r="AA9" i="42"/>
  <c r="Q12" i="41"/>
  <c r="W11" i="41"/>
  <c r="W9" i="41"/>
  <c r="W7" i="41"/>
  <c r="AA8" i="41"/>
  <c r="Q10" i="41"/>
  <c r="Q7" i="41"/>
  <c r="Q9" i="41"/>
  <c r="Q6" i="41"/>
  <c r="W6" i="41"/>
  <c r="W12" i="41"/>
  <c r="W10" i="41"/>
  <c r="Q11" i="41"/>
  <c r="AA13" i="52" l="1"/>
  <c r="AA13" i="51"/>
  <c r="AA13" i="50"/>
  <c r="AA13" i="49"/>
  <c r="AA13" i="48"/>
  <c r="AA13" i="47"/>
  <c r="AA13" i="46"/>
  <c r="AA13" i="45"/>
  <c r="AA13" i="44"/>
  <c r="AA13" i="43"/>
  <c r="AA13" i="42"/>
  <c r="AA12" i="41"/>
  <c r="AA6" i="41"/>
  <c r="Q13" i="41"/>
  <c r="W13" i="41"/>
  <c r="AA7" i="41"/>
  <c r="AA9" i="41"/>
  <c r="AA10" i="41"/>
  <c r="AA11" i="41"/>
  <c r="AA13" i="41" l="1"/>
</calcChain>
</file>

<file path=xl/sharedStrings.xml><?xml version="1.0" encoding="utf-8"?>
<sst xmlns="http://schemas.openxmlformats.org/spreadsheetml/2006/main" count="624" uniqueCount="39">
  <si>
    <t>Inversiones de los Fondos de Pensiones Por Calificación de Riesgo</t>
  </si>
  <si>
    <r>
      <t>CALIFICACIÓN RIESGO</t>
    </r>
    <r>
      <rPr>
        <b/>
        <vertAlign val="superscript"/>
        <sz val="11"/>
        <color rgb="FFFFFFFF"/>
        <rFont val="Calibri"/>
        <family val="2"/>
      </rPr>
      <t>1</t>
    </r>
  </si>
  <si>
    <t xml:space="preserve"> ATLÁNTICO</t>
  </si>
  <si>
    <t>CRECER</t>
  </si>
  <si>
    <t>JMMB- BDI</t>
  </si>
  <si>
    <t xml:space="preserve"> POPULAR</t>
  </si>
  <si>
    <t xml:space="preserve"> RESERVAS</t>
  </si>
  <si>
    <t xml:space="preserve"> ROMANA</t>
  </si>
  <si>
    <t xml:space="preserve"> SIEMBRA</t>
  </si>
  <si>
    <t>TOTAL CCI</t>
  </si>
  <si>
    <t xml:space="preserve"> FONDO BANCO DE RESERVAS</t>
  </si>
  <si>
    <t>FONDO BANCO CENTRAL</t>
  </si>
  <si>
    <t>TOTAL FONDOS DE REPARTO INDIVIDUALIZADO</t>
  </si>
  <si>
    <t>FONDO DE SOLIDARIDAD SOCIAL</t>
  </si>
  <si>
    <t>TOTAL GENERAL</t>
  </si>
  <si>
    <t>VALOR MERCADO</t>
  </si>
  <si>
    <t>%</t>
  </si>
  <si>
    <t>C-1</t>
  </si>
  <si>
    <t>C-2</t>
  </si>
  <si>
    <t>AAA</t>
  </si>
  <si>
    <t xml:space="preserve">AA </t>
  </si>
  <si>
    <t xml:space="preserve">A  </t>
  </si>
  <si>
    <t>BBB</t>
  </si>
  <si>
    <t>TOTAL</t>
  </si>
  <si>
    <t>Nota: No incluye Fondos Complementarios.</t>
  </si>
  <si>
    <t>1/Las Calificaciones C-1, C-2 y C-3 corresponden a instrumentos de corto plazo.</t>
  </si>
  <si>
    <t>Al 31 de Enero 2023</t>
  </si>
  <si>
    <t>C-3</t>
  </si>
  <si>
    <t>Al 28 de Febrero 2023</t>
  </si>
  <si>
    <t>Al 31 de Marzo 2023</t>
  </si>
  <si>
    <t>Al 30 de Abril 2023</t>
  </si>
  <si>
    <t>Al 31 de Mayo 2023</t>
  </si>
  <si>
    <t>Al 30 de Junio 2023</t>
  </si>
  <si>
    <t>Al 31 de Julio 2023</t>
  </si>
  <si>
    <t>Al 31 de Agosto 2023</t>
  </si>
  <si>
    <t>Al 30 de Septiembre 2023</t>
  </si>
  <si>
    <t>Al 31 de Octubre 2023</t>
  </si>
  <si>
    <t>Al 30 de Noviembre 2023</t>
  </si>
  <si>
    <t>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</si>
</sst>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0.00%"/>
    <numFmt numFmtId="166" formatCode="#0.000%"/>
  </numFmts>
  <fonts count="9">
    <font>
      <sz val="11"/>
      <name val="Calibri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vertAlign val="superscript"/>
      <sz val="11"/>
      <color rgb="FFFFFFFF"/>
      <name val="Calibri"/>
      <family val="2"/>
    </font>
    <font>
      <sz val="11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3">
    <xf numFmtId="0" fontId="0" fillId="0" borderId="0" xfId="0"/>
    <xf numFmtId="4" fontId="0" fillId="0" borderId="1" xfId="0" applyNumberFormat="1" applyBorder="1"/>
    <xf numFmtId="165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5" fillId="0" borderId="0" xfId="1" applyFont="1"/>
    <xf numFmtId="164" fontId="0" fillId="0" borderId="1" xfId="2" applyFont="1" applyBorder="1" applyAlignment="1">
      <alignment horizontal="center"/>
    </xf>
    <xf numFmtId="9" fontId="1" fillId="2" borderId="1" xfId="3" applyFont="1" applyFill="1" applyBorder="1" applyAlignment="1">
      <alignment horizontal="center"/>
    </xf>
    <xf numFmtId="165" fontId="0" fillId="0" borderId="1" xfId="0" applyNumberFormat="1" applyBorder="1"/>
    <xf numFmtId="0" fontId="8" fillId="0" borderId="0" xfId="0" applyFont="1"/>
    <xf numFmtId="4" fontId="2" fillId="3" borderId="4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0" fillId="0" borderId="0" xfId="1" applyFont="1"/>
    <xf numFmtId="0" fontId="0" fillId="0" borderId="0" xfId="1" applyFont="1" applyAlignment="1">
      <alignment horizontal="center"/>
    </xf>
    <xf numFmtId="4" fontId="0" fillId="0" borderId="0" xfId="1" applyNumberFormat="1" applyFont="1"/>
    <xf numFmtId="4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0" fillId="2" borderId="1" xfId="2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166" fontId="0" fillId="0" borderId="1" xfId="0" applyNumberFormat="1" applyBorder="1"/>
    <xf numFmtId="4" fontId="0" fillId="0" borderId="1" xfId="2" applyNumberFormat="1" applyFont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0" fontId="2" fillId="3" borderId="2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</cellXfs>
  <cellStyles count="4">
    <cellStyle name="Millares" xfId="2" builtinId="3"/>
    <cellStyle name="Normal" xfId="0" builtinId="0"/>
    <cellStyle name="Normal 2" xfId="1" xr:uid="{00000000-0005-0000-0000-000002000000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showGridLines="0" workbookViewId="0">
      <pane xSplit="1" ySplit="5" topLeftCell="J6" activePane="bottomRight" state="frozen"/>
      <selection pane="topRight" activeCell="B1" sqref="B1"/>
      <selection pane="bottomLeft" activeCell="A6" sqref="A6"/>
      <selection pane="bottomRight" activeCell="P12" sqref="P12"/>
    </sheetView>
  </sheetViews>
  <sheetFormatPr baseColWidth="10"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/>
      <c r="Y1"/>
      <c r="Z1"/>
      <c r="AA1"/>
      <c r="AB1"/>
    </row>
    <row r="2" spans="1:28">
      <c r="A2" s="27" t="s">
        <v>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8" t="s">
        <v>1</v>
      </c>
      <c r="B4" s="24" t="s">
        <v>2</v>
      </c>
      <c r="C4" s="25"/>
      <c r="D4" s="24" t="s">
        <v>3</v>
      </c>
      <c r="E4" s="25"/>
      <c r="F4" s="24" t="s">
        <v>4</v>
      </c>
      <c r="G4" s="25"/>
      <c r="H4" s="24" t="s">
        <v>5</v>
      </c>
      <c r="I4" s="25"/>
      <c r="J4" s="24" t="s">
        <v>6</v>
      </c>
      <c r="K4" s="25"/>
      <c r="L4" s="24" t="s">
        <v>7</v>
      </c>
      <c r="M4" s="25"/>
      <c r="N4" s="24" t="s">
        <v>8</v>
      </c>
      <c r="O4" s="25"/>
      <c r="P4" s="24" t="s">
        <v>9</v>
      </c>
      <c r="Q4" s="25"/>
      <c r="R4" s="24" t="s">
        <v>10</v>
      </c>
      <c r="S4" s="25"/>
      <c r="T4" s="24" t="s">
        <v>11</v>
      </c>
      <c r="U4" s="25"/>
      <c r="V4" s="24" t="s">
        <v>12</v>
      </c>
      <c r="W4" s="25"/>
      <c r="X4" s="29" t="s">
        <v>13</v>
      </c>
      <c r="Y4" s="30"/>
      <c r="Z4" s="24" t="s">
        <v>14</v>
      </c>
      <c r="AA4" s="25"/>
    </row>
    <row r="5" spans="1:28" ht="31.5" customHeight="1">
      <c r="A5" s="28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1">
        <v>11964067.029999999</v>
      </c>
      <c r="C6" s="8">
        <v>1.0680799999999999E-3</v>
      </c>
      <c r="D6" s="1">
        <v>6884489376.8800001</v>
      </c>
      <c r="E6" s="8">
        <v>3.3557650000000001E-2</v>
      </c>
      <c r="F6" s="1">
        <v>190388127.75999999</v>
      </c>
      <c r="G6" s="8">
        <v>2.8794710000000001E-2</v>
      </c>
      <c r="H6" s="1">
        <v>5535311530.8699999</v>
      </c>
      <c r="I6" s="8">
        <v>1.8927753644563689E-2</v>
      </c>
      <c r="J6" s="1">
        <v>6585774512.46</v>
      </c>
      <c r="K6" s="8">
        <v>4.5003250000000002E-2</v>
      </c>
      <c r="L6" s="1">
        <v>1238565574.1900001</v>
      </c>
      <c r="M6" s="8">
        <v>0.15055951164944717</v>
      </c>
      <c r="N6" s="1">
        <v>3659013505.9099998</v>
      </c>
      <c r="O6" s="8">
        <v>2.018288E-2</v>
      </c>
      <c r="P6" s="3">
        <f t="shared" ref="P6:P12" si="0">+B6+D6+F6+H6+J6+L6+N6</f>
        <v>24105506695.099998</v>
      </c>
      <c r="Q6" s="2">
        <f t="shared" ref="Q6:Q12" si="1">+P6/$P$13</f>
        <v>2.8317076290907323E-2</v>
      </c>
      <c r="R6" s="1">
        <v>336246220.33999997</v>
      </c>
      <c r="S6" s="8">
        <v>1.7068079999999999E-2</v>
      </c>
      <c r="T6" s="1">
        <v>2326734986.9699998</v>
      </c>
      <c r="U6" s="8">
        <v>8.8552569999999997E-2</v>
      </c>
      <c r="V6" s="3">
        <f t="shared" ref="V6:V12" si="2">R6+T6</f>
        <v>2662981207.3099999</v>
      </c>
      <c r="W6" s="2">
        <f t="shared" ref="W6:W12" si="3">V6/$V$13</f>
        <v>5.7921774925436521E-2</v>
      </c>
      <c r="X6" s="1">
        <v>1487977820.76</v>
      </c>
      <c r="Y6" s="8">
        <v>2.3804079999999998E-2</v>
      </c>
      <c r="Z6" s="3">
        <f t="shared" ref="Z6:Z12" si="4">P6+V6+X6</f>
        <v>28256465723.169998</v>
      </c>
      <c r="AA6" s="2">
        <f t="shared" ref="AA6:AA12" si="5">Z6/$Z$13</f>
        <v>2.9441305233644719E-2</v>
      </c>
      <c r="AB6" s="16"/>
    </row>
    <row r="7" spans="1:28">
      <c r="A7" s="12" t="s">
        <v>18</v>
      </c>
      <c r="B7" s="1">
        <v>159255199.41</v>
      </c>
      <c r="C7" s="8">
        <v>1.421736E-2</v>
      </c>
      <c r="D7" s="6">
        <v>0</v>
      </c>
      <c r="E7" s="6">
        <v>0</v>
      </c>
      <c r="F7" s="1">
        <v>100223780.28</v>
      </c>
      <c r="G7" s="8">
        <v>1.5158059999999999E-2</v>
      </c>
      <c r="H7" s="1">
        <v>2814215952.3699999</v>
      </c>
      <c r="I7" s="8">
        <v>9.6230873279662451E-3</v>
      </c>
      <c r="J7" s="1">
        <v>150296284.31</v>
      </c>
      <c r="K7" s="8">
        <v>1.0270399999999999E-3</v>
      </c>
      <c r="L7" s="6">
        <v>0</v>
      </c>
      <c r="M7" s="6">
        <v>0</v>
      </c>
      <c r="N7" s="1">
        <v>166278425.41</v>
      </c>
      <c r="O7" s="8">
        <v>9.1717999999999997E-4</v>
      </c>
      <c r="P7" s="3">
        <f t="shared" si="0"/>
        <v>3390269641.7799997</v>
      </c>
      <c r="Q7" s="2">
        <f t="shared" si="1"/>
        <v>3.9825972259088013E-3</v>
      </c>
      <c r="R7" s="1">
        <v>37650885</v>
      </c>
      <c r="S7" s="8">
        <v>1.91118E-3</v>
      </c>
      <c r="T7" s="1">
        <v>645457628.80999994</v>
      </c>
      <c r="U7" s="8">
        <v>2.456529E-2</v>
      </c>
      <c r="V7" s="3">
        <f t="shared" si="2"/>
        <v>683108513.80999994</v>
      </c>
      <c r="W7" s="2">
        <f t="shared" si="3"/>
        <v>1.4858106199900887E-2</v>
      </c>
      <c r="X7" s="1">
        <v>219679174</v>
      </c>
      <c r="Y7" s="8">
        <v>3.5143399999999999E-3</v>
      </c>
      <c r="Z7" s="3">
        <f t="shared" si="4"/>
        <v>4293057329.5899997</v>
      </c>
      <c r="AA7" s="2">
        <f t="shared" si="5"/>
        <v>4.473072197502528E-3</v>
      </c>
      <c r="AB7" s="16"/>
    </row>
    <row r="8" spans="1:28">
      <c r="A8" s="12" t="s">
        <v>27</v>
      </c>
      <c r="B8" s="1">
        <v>20040220.440000001</v>
      </c>
      <c r="C8" s="8">
        <v>1.78907E-3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20040220.440000001</v>
      </c>
      <c r="Q8" s="20">
        <f t="shared" si="1"/>
        <v>2.3541527596324448E-5</v>
      </c>
      <c r="R8" s="6">
        <v>0</v>
      </c>
      <c r="S8" s="6">
        <v>0</v>
      </c>
      <c r="T8" s="6">
        <v>0</v>
      </c>
      <c r="U8" s="6">
        <v>0</v>
      </c>
      <c r="V8" s="19">
        <f t="shared" ref="V8" si="6">R8+T8</f>
        <v>0</v>
      </c>
      <c r="W8" s="19">
        <f t="shared" si="3"/>
        <v>0</v>
      </c>
      <c r="X8" s="6">
        <v>0</v>
      </c>
      <c r="Y8" s="6">
        <v>0</v>
      </c>
      <c r="Z8" s="3">
        <f t="shared" ref="Z8" si="7">P8+V8+X8</f>
        <v>20040220.440000001</v>
      </c>
      <c r="AA8" s="20">
        <f t="shared" si="5"/>
        <v>2.0880539438439528E-5</v>
      </c>
      <c r="AB8" s="16"/>
    </row>
    <row r="9" spans="1:28">
      <c r="A9" s="12" t="s">
        <v>19</v>
      </c>
      <c r="B9" s="1">
        <v>8445199557.1400003</v>
      </c>
      <c r="C9" s="8">
        <v>0.75393721000000002</v>
      </c>
      <c r="D9" s="1">
        <v>138378783306.13</v>
      </c>
      <c r="E9" s="8">
        <v>0.67451136</v>
      </c>
      <c r="F9" s="1">
        <v>4746006667.1099997</v>
      </c>
      <c r="G9" s="8">
        <v>0.71779629</v>
      </c>
      <c r="H9" s="1">
        <v>216590673320.19</v>
      </c>
      <c r="I9" s="8">
        <v>0.74062225467378318</v>
      </c>
      <c r="J9" s="1">
        <v>112816794510.22</v>
      </c>
      <c r="K9" s="8">
        <v>0.77092260999999995</v>
      </c>
      <c r="L9" s="1">
        <v>6940149148.1899996</v>
      </c>
      <c r="M9" s="8">
        <v>0.84364161922485437</v>
      </c>
      <c r="N9" s="1">
        <v>142990476673.12</v>
      </c>
      <c r="O9" s="8">
        <v>0.78872604000000002</v>
      </c>
      <c r="P9" s="3">
        <f t="shared" si="0"/>
        <v>630908083182.1001</v>
      </c>
      <c r="Q9" s="2">
        <f t="shared" si="1"/>
        <v>0.74113656062036648</v>
      </c>
      <c r="R9" s="1">
        <v>17929424284.720001</v>
      </c>
      <c r="S9" s="8">
        <v>0.91010955000000004</v>
      </c>
      <c r="T9" s="1">
        <v>22322978310.48</v>
      </c>
      <c r="U9" s="8">
        <v>0.84958407999999996</v>
      </c>
      <c r="V9" s="3">
        <f t="shared" si="2"/>
        <v>40252402595.199997</v>
      </c>
      <c r="W9" s="2">
        <f t="shared" si="3"/>
        <v>0.87551898486072199</v>
      </c>
      <c r="X9" s="1">
        <v>48292636798.75</v>
      </c>
      <c r="Y9" s="8">
        <v>0.77256636000000001</v>
      </c>
      <c r="Z9" s="3">
        <f t="shared" si="4"/>
        <v>719453122576.05005</v>
      </c>
      <c r="AA9" s="2">
        <f t="shared" si="5"/>
        <v>0.74962096075913631</v>
      </c>
      <c r="AB9" s="16"/>
    </row>
    <row r="10" spans="1:28">
      <c r="A10" s="12" t="s">
        <v>20</v>
      </c>
      <c r="B10" s="1">
        <v>120478596.86</v>
      </c>
      <c r="C10" s="8">
        <v>1.0755610000000001E-2</v>
      </c>
      <c r="D10" s="1">
        <v>39107663542.080002</v>
      </c>
      <c r="E10" s="8">
        <v>0.19062577999999999</v>
      </c>
      <c r="F10" s="1">
        <v>77279109.700000003</v>
      </c>
      <c r="G10" s="8">
        <v>1.168786E-2</v>
      </c>
      <c r="H10" s="1">
        <v>30184844160.07</v>
      </c>
      <c r="I10" s="8">
        <v>0.10321574330100157</v>
      </c>
      <c r="J10" s="1">
        <v>11524358694.309999</v>
      </c>
      <c r="K10" s="8">
        <v>7.8750589999999995E-2</v>
      </c>
      <c r="L10" s="6">
        <v>0</v>
      </c>
      <c r="M10" s="6">
        <v>0</v>
      </c>
      <c r="N10" s="1">
        <v>19098150282.049999</v>
      </c>
      <c r="O10" s="8">
        <v>0.10534414</v>
      </c>
      <c r="P10" s="3">
        <f t="shared" si="0"/>
        <v>100112774385.06999</v>
      </c>
      <c r="Q10" s="2">
        <f t="shared" si="1"/>
        <v>0.11760387806047148</v>
      </c>
      <c r="R10" s="1">
        <v>523339293.37</v>
      </c>
      <c r="S10" s="8">
        <v>2.656505E-2</v>
      </c>
      <c r="T10" s="1">
        <v>126924022.22</v>
      </c>
      <c r="U10" s="8">
        <v>4.8305700000000002E-3</v>
      </c>
      <c r="V10" s="3">
        <f t="shared" si="2"/>
        <v>650263315.59000003</v>
      </c>
      <c r="W10" s="2">
        <f t="shared" si="3"/>
        <v>1.4143699288782676E-2</v>
      </c>
      <c r="X10" s="1">
        <v>4552971011.8000002</v>
      </c>
      <c r="Y10" s="8">
        <v>7.2836620000000005E-2</v>
      </c>
      <c r="Z10" s="3">
        <f t="shared" si="4"/>
        <v>105316008712.45999</v>
      </c>
      <c r="AA10" s="2">
        <f t="shared" si="5"/>
        <v>0.10973208004390404</v>
      </c>
      <c r="AB10" s="16"/>
    </row>
    <row r="11" spans="1:28">
      <c r="A11" s="12" t="s">
        <v>21</v>
      </c>
      <c r="B11" s="1">
        <v>1777340810.9200001</v>
      </c>
      <c r="C11" s="8">
        <v>0.15867042000000001</v>
      </c>
      <c r="D11" s="1">
        <v>5418217443.0500002</v>
      </c>
      <c r="E11" s="8">
        <v>2.6410469999999998E-2</v>
      </c>
      <c r="F11" s="1">
        <v>1026219103.59</v>
      </c>
      <c r="G11" s="8">
        <v>0.15520759000000001</v>
      </c>
      <c r="H11" s="1">
        <v>8788303084.3600006</v>
      </c>
      <c r="I11" s="8">
        <v>3.0051214788335636E-2</v>
      </c>
      <c r="J11" s="1">
        <v>3794708891.96</v>
      </c>
      <c r="K11" s="8">
        <v>2.5930769999999999E-2</v>
      </c>
      <c r="L11" s="1">
        <v>47703925.109999999</v>
      </c>
      <c r="M11" s="8">
        <v>5.7988691256984793E-3</v>
      </c>
      <c r="N11" s="1">
        <v>4207077028.3200002</v>
      </c>
      <c r="O11" s="8">
        <v>2.3205960000000001E-2</v>
      </c>
      <c r="P11" s="3">
        <f t="shared" si="0"/>
        <v>25059570287.310001</v>
      </c>
      <c r="Q11" s="2">
        <f t="shared" si="1"/>
        <v>2.9437828153488142E-2</v>
      </c>
      <c r="R11" s="1">
        <v>342484734.31999999</v>
      </c>
      <c r="S11" s="8">
        <v>1.7384750000000001E-2</v>
      </c>
      <c r="T11" s="1">
        <v>853089253</v>
      </c>
      <c r="U11" s="8">
        <v>3.2467490000000002E-2</v>
      </c>
      <c r="V11" s="3">
        <f t="shared" si="2"/>
        <v>1195573987.3199999</v>
      </c>
      <c r="W11" s="2">
        <f t="shared" si="3"/>
        <v>2.6004602364508654E-2</v>
      </c>
      <c r="X11" s="1">
        <v>1238339287.24</v>
      </c>
      <c r="Y11" s="8">
        <v>1.9810459999999998E-2</v>
      </c>
      <c r="Z11" s="3">
        <f t="shared" si="4"/>
        <v>27493483561.870003</v>
      </c>
      <c r="AA11" s="2">
        <f t="shared" si="5"/>
        <v>2.8646329990854903E-2</v>
      </c>
      <c r="AB11" s="16"/>
    </row>
    <row r="12" spans="1:28">
      <c r="A12" s="12" t="s">
        <v>22</v>
      </c>
      <c r="B12" s="1">
        <v>667184309.88999999</v>
      </c>
      <c r="C12" s="8">
        <v>5.9562249999999997E-2</v>
      </c>
      <c r="D12" s="1">
        <v>15364963872.58</v>
      </c>
      <c r="E12" s="8">
        <v>7.4894740000000001E-2</v>
      </c>
      <c r="F12" s="1">
        <v>471796283.29000002</v>
      </c>
      <c r="G12" s="8">
        <v>7.1355489999999994E-2</v>
      </c>
      <c r="H12" s="1">
        <v>28530839192.490002</v>
      </c>
      <c r="I12" s="8">
        <v>9.7559946264349828E-2</v>
      </c>
      <c r="J12" s="1">
        <v>11468040731.41</v>
      </c>
      <c r="K12" s="8">
        <v>7.8365740000000003E-2</v>
      </c>
      <c r="L12" s="6">
        <v>0</v>
      </c>
      <c r="M12" s="6">
        <v>0</v>
      </c>
      <c r="N12" s="1">
        <v>11171960999.040001</v>
      </c>
      <c r="O12" s="8">
        <v>6.1623799999999999E-2</v>
      </c>
      <c r="P12" s="3">
        <f t="shared" si="0"/>
        <v>67674785388.700005</v>
      </c>
      <c r="Q12" s="2">
        <f t="shared" si="1"/>
        <v>7.9498518121261519E-2</v>
      </c>
      <c r="R12" s="1">
        <v>531146973.77999997</v>
      </c>
      <c r="S12" s="8">
        <v>2.696138E-2</v>
      </c>
      <c r="T12" s="6">
        <v>0</v>
      </c>
      <c r="U12" s="6">
        <v>0</v>
      </c>
      <c r="V12" s="3">
        <f t="shared" si="2"/>
        <v>531146973.77999997</v>
      </c>
      <c r="W12" s="2">
        <f t="shared" si="3"/>
        <v>1.1552832360649292E-2</v>
      </c>
      <c r="X12" s="1">
        <v>6717766467.3599997</v>
      </c>
      <c r="Y12" s="8">
        <v>0.10746815</v>
      </c>
      <c r="Z12" s="3">
        <f t="shared" si="4"/>
        <v>74923698829.839996</v>
      </c>
      <c r="AA12" s="2">
        <f t="shared" si="5"/>
        <v>7.8065371235519182E-2</v>
      </c>
      <c r="AB12" s="16"/>
    </row>
    <row r="13" spans="1:28">
      <c r="A13" s="13" t="s">
        <v>23</v>
      </c>
      <c r="B13" s="3">
        <f t="shared" ref="B13:AA13" si="8">SUM(B6:B12)</f>
        <v>11201462761.690001</v>
      </c>
      <c r="C13" s="7">
        <f t="shared" si="8"/>
        <v>1</v>
      </c>
      <c r="D13" s="3">
        <f t="shared" si="8"/>
        <v>205154117540.72</v>
      </c>
      <c r="E13" s="7">
        <f t="shared" si="8"/>
        <v>0.99999999999999989</v>
      </c>
      <c r="F13" s="3">
        <f t="shared" si="8"/>
        <v>6611913071.7299995</v>
      </c>
      <c r="G13" s="7">
        <f t="shared" si="8"/>
        <v>1</v>
      </c>
      <c r="H13" s="3">
        <f t="shared" si="8"/>
        <v>292444187240.34998</v>
      </c>
      <c r="I13" s="7">
        <f t="shared" si="8"/>
        <v>1</v>
      </c>
      <c r="J13" s="3">
        <f t="shared" si="8"/>
        <v>146339973624.67001</v>
      </c>
      <c r="K13" s="7">
        <f t="shared" si="8"/>
        <v>0.99999999999999989</v>
      </c>
      <c r="L13" s="3">
        <f t="shared" si="8"/>
        <v>8226418647.4899988</v>
      </c>
      <c r="M13" s="7">
        <f t="shared" si="8"/>
        <v>1</v>
      </c>
      <c r="N13" s="3">
        <f>SUM(N6:N12)</f>
        <v>181292956913.85001</v>
      </c>
      <c r="O13" s="7">
        <f t="shared" si="8"/>
        <v>1</v>
      </c>
      <c r="P13" s="3">
        <f t="shared" si="8"/>
        <v>851271029800.5</v>
      </c>
      <c r="Q13" s="7">
        <f t="shared" si="8"/>
        <v>1</v>
      </c>
      <c r="R13" s="3">
        <f t="shared" si="8"/>
        <v>19700292391.529999</v>
      </c>
      <c r="S13" s="7">
        <f t="shared" si="8"/>
        <v>0.99999999000000006</v>
      </c>
      <c r="T13" s="3">
        <f t="shared" si="8"/>
        <v>26275184201.48</v>
      </c>
      <c r="U13" s="7">
        <f t="shared" si="8"/>
        <v>1</v>
      </c>
      <c r="V13" s="3">
        <f t="shared" si="8"/>
        <v>45975476593.009995</v>
      </c>
      <c r="W13" s="7">
        <f t="shared" si="8"/>
        <v>1</v>
      </c>
      <c r="X13" s="3">
        <f t="shared" si="8"/>
        <v>62509370559.910004</v>
      </c>
      <c r="Y13" s="7">
        <f t="shared" si="8"/>
        <v>1.0000000099999999</v>
      </c>
      <c r="Z13" s="3">
        <f>SUM(Z6:Z12)</f>
        <v>959755876953.41992</v>
      </c>
      <c r="AA13" s="7">
        <f t="shared" si="8"/>
        <v>1.0000000000000002</v>
      </c>
    </row>
    <row r="14" spans="1:28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>
      <c r="A15" s="5" t="s">
        <v>24</v>
      </c>
      <c r="P15" s="16"/>
      <c r="R15" s="16"/>
      <c r="T15" s="16"/>
    </row>
    <row r="16" spans="1:28">
      <c r="A16" s="5" t="s">
        <v>25</v>
      </c>
      <c r="L16" s="16"/>
      <c r="P16" s="16"/>
    </row>
    <row r="17" spans="1:26" ht="15" customHeight="1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>
      <c r="H27" s="9"/>
    </row>
    <row r="28" spans="1:26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86607-6108-4F23-8AE7-1FA2241E4E4A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Z20" sqref="Z20"/>
    </sheetView>
  </sheetViews>
  <sheetFormatPr baseColWidth="10"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/>
      <c r="Y1"/>
      <c r="Z1"/>
      <c r="AA1"/>
      <c r="AB1"/>
    </row>
    <row r="2" spans="1:28">
      <c r="A2" s="27" t="s">
        <v>36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8" t="s">
        <v>1</v>
      </c>
      <c r="B4" s="24" t="s">
        <v>2</v>
      </c>
      <c r="C4" s="25"/>
      <c r="D4" s="24" t="s">
        <v>3</v>
      </c>
      <c r="E4" s="25"/>
      <c r="F4" s="24" t="s">
        <v>4</v>
      </c>
      <c r="G4" s="25"/>
      <c r="H4" s="24" t="s">
        <v>5</v>
      </c>
      <c r="I4" s="25"/>
      <c r="J4" s="24" t="s">
        <v>6</v>
      </c>
      <c r="K4" s="25"/>
      <c r="L4" s="24" t="s">
        <v>7</v>
      </c>
      <c r="M4" s="25"/>
      <c r="N4" s="24" t="s">
        <v>8</v>
      </c>
      <c r="O4" s="25"/>
      <c r="P4" s="24" t="s">
        <v>9</v>
      </c>
      <c r="Q4" s="25"/>
      <c r="R4" s="24" t="s">
        <v>10</v>
      </c>
      <c r="S4" s="25"/>
      <c r="T4" s="24" t="s">
        <v>11</v>
      </c>
      <c r="U4" s="25"/>
      <c r="V4" s="24" t="s">
        <v>12</v>
      </c>
      <c r="W4" s="25"/>
      <c r="X4" s="29" t="s">
        <v>13</v>
      </c>
      <c r="Y4" s="30"/>
      <c r="Z4" s="24" t="s">
        <v>14</v>
      </c>
      <c r="AA4" s="25"/>
    </row>
    <row r="5" spans="1:28" ht="31.5" customHeight="1">
      <c r="A5" s="28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6">
        <v>0</v>
      </c>
      <c r="C6" s="6">
        <v>0</v>
      </c>
      <c r="D6" s="1">
        <v>846212557.20000005</v>
      </c>
      <c r="E6" s="8">
        <v>3.7983499999999998E-3</v>
      </c>
      <c r="F6" s="6">
        <v>0</v>
      </c>
      <c r="G6" s="6">
        <v>0</v>
      </c>
      <c r="H6" s="1">
        <v>7817277846.7600002</v>
      </c>
      <c r="I6" s="8">
        <v>2.4299330000000001E-2</v>
      </c>
      <c r="J6" s="1">
        <v>5105351625.8400002</v>
      </c>
      <c r="K6" s="8">
        <v>3.1678789999999998E-2</v>
      </c>
      <c r="L6" s="1">
        <v>1636655486.73</v>
      </c>
      <c r="M6" s="8">
        <v>0.18558203000000001</v>
      </c>
      <c r="N6" s="1">
        <v>5366850136.6000004</v>
      </c>
      <c r="O6" s="8">
        <v>2.677065E-2</v>
      </c>
      <c r="P6" s="3">
        <f t="shared" ref="P6:P12" si="0">+B6+D6+F6+H6+J6+L6+N6</f>
        <v>20772347653.130001</v>
      </c>
      <c r="Q6" s="2">
        <f t="shared" ref="Q6:Q12" si="1">+P6/$P$13</f>
        <v>2.2154403404677177E-2</v>
      </c>
      <c r="R6" s="1">
        <v>688122262.99000001</v>
      </c>
      <c r="S6" s="8">
        <v>3.3707300000000003E-2</v>
      </c>
      <c r="T6" s="1">
        <v>863057437.47000003</v>
      </c>
      <c r="U6" s="8">
        <v>3.2110529999999998E-2</v>
      </c>
      <c r="V6" s="3">
        <f t="shared" ref="V6:V12" si="2">R6+T6</f>
        <v>1551179700.46</v>
      </c>
      <c r="W6" s="2">
        <f t="shared" ref="W6:W12" si="3">V6/$V$13</f>
        <v>3.2799808118999699E-2</v>
      </c>
      <c r="X6" s="1">
        <v>3030689710.8600001</v>
      </c>
      <c r="Y6" s="8">
        <v>4.4015209999999999E-2</v>
      </c>
      <c r="Z6" s="3">
        <f t="shared" ref="Z6:Z12" si="4">P6+V6+X6</f>
        <v>25354217064.450001</v>
      </c>
      <c r="AA6" s="2">
        <f t="shared" ref="AA6:AA12" si="5">Z6/$Z$13</f>
        <v>2.4060599989713872E-2</v>
      </c>
      <c r="AB6" s="16"/>
    </row>
    <row r="7" spans="1:28">
      <c r="A7" s="12" t="s">
        <v>18</v>
      </c>
      <c r="B7" s="1">
        <v>163335300.83000001</v>
      </c>
      <c r="C7" s="8">
        <v>1.151256E-2</v>
      </c>
      <c r="D7" s="6">
        <v>0</v>
      </c>
      <c r="E7" s="6">
        <v>0</v>
      </c>
      <c r="F7" s="1">
        <v>444722274.44</v>
      </c>
      <c r="G7" s="8">
        <v>5.2420660000000001E-2</v>
      </c>
      <c r="H7" s="1">
        <v>3198520933.5300002</v>
      </c>
      <c r="I7" s="8">
        <v>9.9423299999999992E-3</v>
      </c>
      <c r="J7" s="1">
        <v>45526523.909999996</v>
      </c>
      <c r="K7" s="8">
        <v>2.8248999999999999E-4</v>
      </c>
      <c r="L7" s="6">
        <v>0</v>
      </c>
      <c r="M7" s="6">
        <v>0</v>
      </c>
      <c r="N7" s="1">
        <v>1670643530.6900001</v>
      </c>
      <c r="O7" s="8">
        <v>8.3334199999999994E-3</v>
      </c>
      <c r="P7" s="3">
        <f t="shared" si="0"/>
        <v>5522748563.3999996</v>
      </c>
      <c r="Q7" s="2">
        <f t="shared" si="1"/>
        <v>5.8901960249894345E-3</v>
      </c>
      <c r="R7" s="22">
        <v>66592266.649999999</v>
      </c>
      <c r="S7" s="8">
        <v>3.2619900000000002E-3</v>
      </c>
      <c r="T7" s="22">
        <v>129690014.67</v>
      </c>
      <c r="U7" s="23">
        <v>4.82519E-3</v>
      </c>
      <c r="V7" s="3">
        <f t="shared" si="2"/>
        <v>196282281.31999999</v>
      </c>
      <c r="W7" s="2">
        <f t="shared" si="3"/>
        <v>4.1504031818791424E-3</v>
      </c>
      <c r="X7" s="6">
        <v>236538890.40000001</v>
      </c>
      <c r="Y7" s="21">
        <v>3.4352900000000001E-3</v>
      </c>
      <c r="Z7" s="3">
        <f t="shared" si="4"/>
        <v>5955569735.1199989</v>
      </c>
      <c r="AA7" s="2">
        <f t="shared" si="5"/>
        <v>5.6517060157415247E-3</v>
      </c>
      <c r="AB7" s="16"/>
    </row>
    <row r="8" spans="1:28">
      <c r="A8" s="12" t="s">
        <v>27</v>
      </c>
      <c r="B8" s="1">
        <v>53286438.609999999</v>
      </c>
      <c r="C8" s="8">
        <v>3.7558499999999998E-3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53286438.609999999</v>
      </c>
      <c r="Q8" s="20">
        <f t="shared" si="1"/>
        <v>5.6831768689689814E-5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53286438.609999999</v>
      </c>
      <c r="AA8" s="20">
        <f t="shared" si="5"/>
        <v>5.0567670104447258E-5</v>
      </c>
      <c r="AB8" s="16"/>
    </row>
    <row r="9" spans="1:28">
      <c r="A9" s="12" t="s">
        <v>19</v>
      </c>
      <c r="B9" s="1">
        <v>11149263692.18</v>
      </c>
      <c r="C9" s="8">
        <v>0.78584693000000005</v>
      </c>
      <c r="D9" s="1">
        <v>162443338012.07001</v>
      </c>
      <c r="E9" s="8">
        <v>0.72915125000000003</v>
      </c>
      <c r="F9" s="1">
        <v>6397887192.3299999</v>
      </c>
      <c r="G9" s="8">
        <v>0.7541369</v>
      </c>
      <c r="H9" s="1">
        <v>238556703301.26001</v>
      </c>
      <c r="I9" s="8">
        <v>0.74153292999999998</v>
      </c>
      <c r="J9" s="1">
        <v>124520049819.8</v>
      </c>
      <c r="K9" s="8">
        <v>0.77264887000000004</v>
      </c>
      <c r="L9" s="1">
        <v>7133493917.4899998</v>
      </c>
      <c r="M9" s="8">
        <v>0.80887414000000002</v>
      </c>
      <c r="N9" s="1">
        <v>156118392305.10001</v>
      </c>
      <c r="O9" s="8">
        <v>0.77874175000000001</v>
      </c>
      <c r="P9" s="3">
        <f t="shared" si="0"/>
        <v>706319128240.22998</v>
      </c>
      <c r="Q9" s="2">
        <f t="shared" si="1"/>
        <v>0.75331296976035811</v>
      </c>
      <c r="R9" s="1">
        <v>16511196319.049999</v>
      </c>
      <c r="S9" s="8">
        <v>0.80879215999999998</v>
      </c>
      <c r="T9" s="1">
        <v>24900219239.27</v>
      </c>
      <c r="U9" s="8">
        <v>0.92642650000000004</v>
      </c>
      <c r="V9" s="3">
        <f t="shared" si="2"/>
        <v>41411415558.32</v>
      </c>
      <c r="W9" s="2">
        <f t="shared" si="3"/>
        <v>0.87564740812831487</v>
      </c>
      <c r="X9" s="1">
        <v>48237334749.650002</v>
      </c>
      <c r="Y9" s="8">
        <v>0.70055886000000001</v>
      </c>
      <c r="Z9" s="3">
        <f t="shared" si="4"/>
        <v>795967878548.19995</v>
      </c>
      <c r="AA9" s="2">
        <f t="shared" si="5"/>
        <v>0.75535618716707698</v>
      </c>
      <c r="AB9" s="16"/>
    </row>
    <row r="10" spans="1:28">
      <c r="A10" s="12" t="s">
        <v>20</v>
      </c>
      <c r="B10" s="1">
        <v>127854556.23</v>
      </c>
      <c r="C10" s="8">
        <v>9.0117300000000008E-3</v>
      </c>
      <c r="D10" s="1">
        <v>38892544238.260002</v>
      </c>
      <c r="E10" s="8">
        <v>0.17457501</v>
      </c>
      <c r="F10" s="1">
        <v>138822115.69</v>
      </c>
      <c r="G10" s="8">
        <v>1.6363349999999999E-2</v>
      </c>
      <c r="H10" s="1">
        <v>26505916398.939999</v>
      </c>
      <c r="I10" s="8">
        <v>8.2391350000000002E-2</v>
      </c>
      <c r="J10" s="1">
        <v>10036024565.75</v>
      </c>
      <c r="K10" s="8">
        <v>6.227369E-2</v>
      </c>
      <c r="L10" s="6">
        <v>0</v>
      </c>
      <c r="M10" s="6">
        <v>0</v>
      </c>
      <c r="N10" s="1">
        <v>16390147544.459999</v>
      </c>
      <c r="O10" s="8">
        <v>8.1756490000000001E-2</v>
      </c>
      <c r="P10" s="3">
        <f t="shared" si="0"/>
        <v>92091309419.330017</v>
      </c>
      <c r="Q10" s="2">
        <f t="shared" si="1"/>
        <v>9.8218461052636985E-2</v>
      </c>
      <c r="R10" s="1">
        <v>162226053.50999999</v>
      </c>
      <c r="S10" s="8">
        <v>7.9465600000000001E-3</v>
      </c>
      <c r="T10" s="1">
        <v>126997219.15000001</v>
      </c>
      <c r="U10" s="8">
        <v>4.725E-3</v>
      </c>
      <c r="V10" s="3">
        <f t="shared" si="2"/>
        <v>289223272.65999997</v>
      </c>
      <c r="W10" s="2">
        <f t="shared" si="3"/>
        <v>6.1156472354453404E-3</v>
      </c>
      <c r="X10" s="1">
        <v>3951109518.6100001</v>
      </c>
      <c r="Y10" s="8">
        <v>5.7382620000000002E-2</v>
      </c>
      <c r="Z10" s="3">
        <f t="shared" si="4"/>
        <v>96331642210.600021</v>
      </c>
      <c r="AA10" s="2">
        <f t="shared" si="5"/>
        <v>9.1416631154086964E-2</v>
      </c>
      <c r="AB10" s="16"/>
    </row>
    <row r="11" spans="1:28">
      <c r="A11" s="12" t="s">
        <v>21</v>
      </c>
      <c r="B11" s="1">
        <v>1887785263.3199999</v>
      </c>
      <c r="C11" s="8">
        <v>0.13305902999999999</v>
      </c>
      <c r="D11" s="1">
        <v>5320388844.2600002</v>
      </c>
      <c r="E11" s="8">
        <v>2.3881360000000001E-2</v>
      </c>
      <c r="F11" s="1">
        <v>1392328778.0699999</v>
      </c>
      <c r="G11" s="8">
        <v>0.16411770000000001</v>
      </c>
      <c r="H11" s="1">
        <v>14627893231.690001</v>
      </c>
      <c r="I11" s="8">
        <v>4.5469540000000003E-2</v>
      </c>
      <c r="J11" s="1">
        <v>7562693130.5900002</v>
      </c>
      <c r="K11" s="8">
        <v>4.6926629999999997E-2</v>
      </c>
      <c r="L11" s="1">
        <v>48891226.479999997</v>
      </c>
      <c r="M11" s="8">
        <v>5.5438299999999996E-3</v>
      </c>
      <c r="N11" s="1">
        <v>9355557421.4400005</v>
      </c>
      <c r="O11" s="8">
        <v>4.6666909999999999E-2</v>
      </c>
      <c r="P11" s="3">
        <f t="shared" si="0"/>
        <v>40195537895.849998</v>
      </c>
      <c r="Q11" s="2">
        <f t="shared" si="1"/>
        <v>4.2869885314983494E-2</v>
      </c>
      <c r="R11" s="1">
        <v>1012484326.77</v>
      </c>
      <c r="S11" s="8">
        <v>4.9596010000000003E-2</v>
      </c>
      <c r="T11" s="1">
        <v>857742357.02999997</v>
      </c>
      <c r="U11" s="8">
        <v>3.1912780000000002E-2</v>
      </c>
      <c r="V11" s="3">
        <f t="shared" si="2"/>
        <v>1870226683.8</v>
      </c>
      <c r="W11" s="2">
        <f t="shared" si="3"/>
        <v>3.9546079896147383E-2</v>
      </c>
      <c r="X11" s="1">
        <v>2409441668.8899999</v>
      </c>
      <c r="Y11" s="8">
        <v>3.4992719999999998E-2</v>
      </c>
      <c r="Z11" s="3">
        <f t="shared" si="4"/>
        <v>44475206248.540001</v>
      </c>
      <c r="AA11" s="2">
        <f t="shared" si="5"/>
        <v>4.2206002428943755E-2</v>
      </c>
      <c r="AB11" s="16"/>
    </row>
    <row r="12" spans="1:28">
      <c r="A12" s="12" t="s">
        <v>22</v>
      </c>
      <c r="B12" s="1">
        <v>806051582.38999999</v>
      </c>
      <c r="C12" s="8">
        <v>5.6813900000000001E-2</v>
      </c>
      <c r="D12" s="1">
        <v>15281663139.540001</v>
      </c>
      <c r="E12" s="8">
        <v>6.859403E-2</v>
      </c>
      <c r="F12" s="1">
        <v>109960805</v>
      </c>
      <c r="G12" s="8">
        <v>1.296139E-2</v>
      </c>
      <c r="H12" s="1">
        <v>31001184944.880001</v>
      </c>
      <c r="I12" s="8">
        <v>9.636451E-2</v>
      </c>
      <c r="J12" s="1">
        <v>13890300539.440001</v>
      </c>
      <c r="K12" s="8">
        <v>8.618953E-2</v>
      </c>
      <c r="L12" s="6">
        <v>0</v>
      </c>
      <c r="M12" s="6">
        <v>0</v>
      </c>
      <c r="N12" s="1">
        <v>11573588930.370001</v>
      </c>
      <c r="O12" s="8">
        <v>5.7730780000000002E-2</v>
      </c>
      <c r="P12" s="3">
        <f t="shared" si="0"/>
        <v>72662749941.619995</v>
      </c>
      <c r="Q12" s="2">
        <f t="shared" si="1"/>
        <v>7.749725267366521E-2</v>
      </c>
      <c r="R12" s="1">
        <v>1974013203.49</v>
      </c>
      <c r="S12" s="8">
        <v>9.6695989999999996E-2</v>
      </c>
      <c r="T12" s="6">
        <v>0</v>
      </c>
      <c r="U12" s="6">
        <v>0</v>
      </c>
      <c r="V12" s="3">
        <f t="shared" si="2"/>
        <v>1974013203.49</v>
      </c>
      <c r="W12" s="2">
        <f t="shared" si="3"/>
        <v>4.1740653439213529E-2</v>
      </c>
      <c r="X12" s="1">
        <v>10990391568.48</v>
      </c>
      <c r="Y12" s="8">
        <v>0.15961528999999999</v>
      </c>
      <c r="Z12" s="3">
        <f t="shared" si="4"/>
        <v>85627154713.589996</v>
      </c>
      <c r="AA12" s="2">
        <f t="shared" si="5"/>
        <v>8.1258305574332418E-2</v>
      </c>
      <c r="AB12" s="16"/>
    </row>
    <row r="13" spans="1:28">
      <c r="A13" s="13" t="s">
        <v>23</v>
      </c>
      <c r="B13" s="3">
        <f t="shared" ref="B13:AA13" si="6">SUM(B6:B12)</f>
        <v>14187576833.559999</v>
      </c>
      <c r="C13" s="7">
        <f t="shared" si="6"/>
        <v>1</v>
      </c>
      <c r="D13" s="3">
        <f t="shared" si="6"/>
        <v>222784146791.33005</v>
      </c>
      <c r="E13" s="7">
        <f t="shared" si="6"/>
        <v>0.99999999999999989</v>
      </c>
      <c r="F13" s="3">
        <f t="shared" si="6"/>
        <v>8483721165.5299988</v>
      </c>
      <c r="G13" s="7">
        <f t="shared" si="6"/>
        <v>1</v>
      </c>
      <c r="H13" s="3">
        <f t="shared" si="6"/>
        <v>321707496657.06</v>
      </c>
      <c r="I13" s="7">
        <f t="shared" si="6"/>
        <v>0.99999998999999995</v>
      </c>
      <c r="J13" s="3">
        <f t="shared" si="6"/>
        <v>161159946205.32999</v>
      </c>
      <c r="K13" s="7">
        <f t="shared" si="6"/>
        <v>1</v>
      </c>
      <c r="L13" s="3">
        <f t="shared" si="6"/>
        <v>8819040630.6999989</v>
      </c>
      <c r="M13" s="7">
        <f t="shared" si="6"/>
        <v>1</v>
      </c>
      <c r="N13" s="3">
        <f>SUM(N6:N12)</f>
        <v>200475179868.66</v>
      </c>
      <c r="O13" s="7">
        <f t="shared" si="6"/>
        <v>1</v>
      </c>
      <c r="P13" s="3">
        <f t="shared" si="6"/>
        <v>937617108152.16992</v>
      </c>
      <c r="Q13" s="7">
        <f t="shared" si="6"/>
        <v>1</v>
      </c>
      <c r="R13" s="3">
        <f t="shared" si="6"/>
        <v>20414634432.459999</v>
      </c>
      <c r="S13" s="7">
        <f t="shared" si="6"/>
        <v>1.0000000100000002</v>
      </c>
      <c r="T13" s="3">
        <f t="shared" si="6"/>
        <v>26877706267.59</v>
      </c>
      <c r="U13" s="7">
        <f t="shared" si="6"/>
        <v>1</v>
      </c>
      <c r="V13" s="3">
        <f t="shared" si="6"/>
        <v>47292340700.050003</v>
      </c>
      <c r="W13" s="7">
        <f t="shared" si="6"/>
        <v>0.99999999999999989</v>
      </c>
      <c r="X13" s="3">
        <f t="shared" si="6"/>
        <v>68855506106.889999</v>
      </c>
      <c r="Y13" s="7">
        <f t="shared" si="6"/>
        <v>0.99999998999999995</v>
      </c>
      <c r="Z13" s="3">
        <f>SUM(Z6:Z12)</f>
        <v>1053764954959.11</v>
      </c>
      <c r="AA13" s="7">
        <f t="shared" si="6"/>
        <v>1</v>
      </c>
    </row>
    <row r="14" spans="1:28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>
      <c r="A15" s="5" t="s">
        <v>24</v>
      </c>
      <c r="P15" s="16"/>
      <c r="R15" s="16"/>
      <c r="T15" s="16"/>
    </row>
    <row r="16" spans="1:28">
      <c r="A16" s="5" t="s">
        <v>25</v>
      </c>
      <c r="L16" s="16"/>
      <c r="P16" s="16"/>
    </row>
    <row r="17" spans="1:26" ht="15" customHeight="1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>
      <c r="H27" s="9"/>
    </row>
    <row r="28" spans="1:26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8472F-69F9-41F1-8463-D009ABE28F17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5" sqref="H25"/>
    </sheetView>
  </sheetViews>
  <sheetFormatPr baseColWidth="10"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/>
      <c r="Y1"/>
      <c r="Z1"/>
      <c r="AA1"/>
      <c r="AB1"/>
    </row>
    <row r="2" spans="1:28">
      <c r="A2" s="27" t="s">
        <v>37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8" t="s">
        <v>1</v>
      </c>
      <c r="B4" s="24" t="s">
        <v>2</v>
      </c>
      <c r="C4" s="25"/>
      <c r="D4" s="24" t="s">
        <v>3</v>
      </c>
      <c r="E4" s="25"/>
      <c r="F4" s="24" t="s">
        <v>4</v>
      </c>
      <c r="G4" s="25"/>
      <c r="H4" s="24" t="s">
        <v>5</v>
      </c>
      <c r="I4" s="25"/>
      <c r="J4" s="24" t="s">
        <v>6</v>
      </c>
      <c r="K4" s="25"/>
      <c r="L4" s="24" t="s">
        <v>7</v>
      </c>
      <c r="M4" s="25"/>
      <c r="N4" s="24" t="s">
        <v>8</v>
      </c>
      <c r="O4" s="25"/>
      <c r="P4" s="24" t="s">
        <v>9</v>
      </c>
      <c r="Q4" s="25"/>
      <c r="R4" s="24" t="s">
        <v>10</v>
      </c>
      <c r="S4" s="25"/>
      <c r="T4" s="24" t="s">
        <v>11</v>
      </c>
      <c r="U4" s="25"/>
      <c r="V4" s="24" t="s">
        <v>12</v>
      </c>
      <c r="W4" s="25"/>
      <c r="X4" s="29" t="s">
        <v>13</v>
      </c>
      <c r="Y4" s="30"/>
      <c r="Z4" s="24" t="s">
        <v>14</v>
      </c>
      <c r="AA4" s="25"/>
    </row>
    <row r="5" spans="1:28" ht="31.5" customHeight="1">
      <c r="A5" s="28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6">
        <v>0</v>
      </c>
      <c r="C6" s="6">
        <v>0</v>
      </c>
      <c r="D6" s="1">
        <v>2588169043.9699998</v>
      </c>
      <c r="E6" s="8">
        <v>1.151816E-2</v>
      </c>
      <c r="F6" s="6">
        <v>2682773.79</v>
      </c>
      <c r="G6" s="6">
        <v>3.1451999999999999E-4</v>
      </c>
      <c r="H6" s="1">
        <v>6173921298.46</v>
      </c>
      <c r="I6" s="8">
        <v>1.895438E-2</v>
      </c>
      <c r="J6" s="1">
        <v>5080039810.6499996</v>
      </c>
      <c r="K6" s="8">
        <v>3.1209979999999998E-2</v>
      </c>
      <c r="L6" s="1">
        <v>1715609710.73</v>
      </c>
      <c r="M6" s="8">
        <v>0.19312963999999999</v>
      </c>
      <c r="N6" s="1">
        <v>5872666723.5299997</v>
      </c>
      <c r="O6" s="8">
        <v>2.8967679999999999E-2</v>
      </c>
      <c r="P6" s="3">
        <f t="shared" ref="P6:P12" si="0">+B6+D6+F6+H6+J6+L6+N6</f>
        <v>21433089361.129997</v>
      </c>
      <c r="Q6" s="2">
        <f t="shared" ref="Q6:Q12" si="1">+P6/$P$13</f>
        <v>2.2613757223216908E-2</v>
      </c>
      <c r="R6" s="1">
        <v>778105407.35000002</v>
      </c>
      <c r="S6" s="8">
        <v>3.7881999999999999E-2</v>
      </c>
      <c r="T6" s="1">
        <v>765496297.22000003</v>
      </c>
      <c r="U6" s="8">
        <v>2.837346E-2</v>
      </c>
      <c r="V6" s="3">
        <f t="shared" ref="V6:V12" si="2">R6+T6</f>
        <v>1543601704.5700002</v>
      </c>
      <c r="W6" s="2">
        <f t="shared" ref="W6:W12" si="3">V6/$V$13</f>
        <v>3.2483512332526561E-2</v>
      </c>
      <c r="X6" s="1">
        <v>2078054833.9300001</v>
      </c>
      <c r="Y6" s="8">
        <v>2.9865760000000002E-2</v>
      </c>
      <c r="Z6" s="3">
        <f t="shared" ref="Z6:Z12" si="4">P6+V6+X6</f>
        <v>25054745899.629997</v>
      </c>
      <c r="AA6" s="2">
        <f t="shared" ref="AA6:AA12" si="5">Z6/$Z$13</f>
        <v>2.35280301223777E-2</v>
      </c>
      <c r="AB6" s="16"/>
    </row>
    <row r="7" spans="1:28">
      <c r="A7" s="12" t="s">
        <v>18</v>
      </c>
      <c r="B7" s="1">
        <v>161483287.40000001</v>
      </c>
      <c r="C7" s="8">
        <v>1.117786E-2</v>
      </c>
      <c r="D7" s="6">
        <v>0</v>
      </c>
      <c r="E7" s="6">
        <v>0</v>
      </c>
      <c r="F7" s="1">
        <v>382890153.76999998</v>
      </c>
      <c r="G7" s="8">
        <v>4.488839E-2</v>
      </c>
      <c r="H7" s="1">
        <v>2968194183.96</v>
      </c>
      <c r="I7" s="8">
        <v>9.1125700000000004E-3</v>
      </c>
      <c r="J7" s="1">
        <v>116426246.26000001</v>
      </c>
      <c r="K7" s="8">
        <v>7.1528E-4</v>
      </c>
      <c r="L7" s="6">
        <v>0</v>
      </c>
      <c r="M7" s="6">
        <v>0</v>
      </c>
      <c r="N7" s="1">
        <v>1024707691.61</v>
      </c>
      <c r="O7" s="8">
        <v>5.0545E-3</v>
      </c>
      <c r="P7" s="3">
        <f t="shared" si="0"/>
        <v>4653701563</v>
      </c>
      <c r="Q7" s="2">
        <f t="shared" si="1"/>
        <v>4.9100563881304474E-3</v>
      </c>
      <c r="R7" s="22">
        <v>50041551</v>
      </c>
      <c r="S7" s="8">
        <v>2.4362699999999999E-3</v>
      </c>
      <c r="T7" s="22">
        <v>188642203.72</v>
      </c>
      <c r="U7" s="23">
        <v>6.9921100000000002E-3</v>
      </c>
      <c r="V7" s="3">
        <f t="shared" si="2"/>
        <v>238683754.72</v>
      </c>
      <c r="W7" s="2">
        <f t="shared" si="3"/>
        <v>5.0228544494777504E-3</v>
      </c>
      <c r="X7" s="6">
        <v>433035382.63999999</v>
      </c>
      <c r="Y7" s="21">
        <v>6.2235700000000003E-3</v>
      </c>
      <c r="Z7" s="3">
        <f t="shared" si="4"/>
        <v>5325420700.3600006</v>
      </c>
      <c r="AA7" s="2">
        <f t="shared" si="5"/>
        <v>5.0009151621152222E-3</v>
      </c>
      <c r="AB7" s="16"/>
    </row>
    <row r="8" spans="1:28">
      <c r="A8" s="12" t="s">
        <v>27</v>
      </c>
      <c r="B8" s="1">
        <v>53674754.030000001</v>
      </c>
      <c r="C8" s="8">
        <v>3.71536E-3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53674754.030000001</v>
      </c>
      <c r="Q8" s="20">
        <f t="shared" si="1"/>
        <v>5.6631493304533582E-5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53674754.030000001</v>
      </c>
      <c r="AA8" s="20">
        <f t="shared" si="5"/>
        <v>5.0404072533328052E-5</v>
      </c>
      <c r="AB8" s="16"/>
    </row>
    <row r="9" spans="1:28">
      <c r="A9" s="12" t="s">
        <v>19</v>
      </c>
      <c r="B9" s="1">
        <v>11399881133.07</v>
      </c>
      <c r="C9" s="8">
        <v>0.78909899999999999</v>
      </c>
      <c r="D9" s="1">
        <v>160453153426.5</v>
      </c>
      <c r="E9" s="8">
        <v>0.71406638</v>
      </c>
      <c r="F9" s="1">
        <v>6423798103.1899996</v>
      </c>
      <c r="G9" s="8">
        <v>0.75309837999999996</v>
      </c>
      <c r="H9" s="1">
        <v>239161511719.54001</v>
      </c>
      <c r="I9" s="8">
        <v>0.73424292000000002</v>
      </c>
      <c r="J9" s="1">
        <v>123560173638.03999</v>
      </c>
      <c r="K9" s="8">
        <v>0.75911035000000004</v>
      </c>
      <c r="L9" s="1">
        <v>7120673310.0799999</v>
      </c>
      <c r="M9" s="8">
        <v>0.80158852000000003</v>
      </c>
      <c r="N9" s="1">
        <v>156469738568.98999</v>
      </c>
      <c r="O9" s="8">
        <v>0.77180713999999995</v>
      </c>
      <c r="P9" s="3">
        <f t="shared" si="0"/>
        <v>704588929899.41003</v>
      </c>
      <c r="Q9" s="2">
        <f t="shared" si="1"/>
        <v>0.74340207024972782</v>
      </c>
      <c r="R9" s="1">
        <v>16382402655.870001</v>
      </c>
      <c r="S9" s="8">
        <v>0.79757604999999998</v>
      </c>
      <c r="T9" s="1">
        <v>25057295481.389999</v>
      </c>
      <c r="U9" s="8">
        <v>0.92875985000000005</v>
      </c>
      <c r="V9" s="3">
        <f t="shared" si="2"/>
        <v>41439698137.260002</v>
      </c>
      <c r="W9" s="2">
        <f t="shared" si="3"/>
        <v>0.87205588171648674</v>
      </c>
      <c r="X9" s="1">
        <v>48134923734.849998</v>
      </c>
      <c r="Y9" s="8">
        <v>0.69179405999999999</v>
      </c>
      <c r="Z9" s="3">
        <f t="shared" si="4"/>
        <v>794163551771.52002</v>
      </c>
      <c r="AA9" s="2">
        <f t="shared" si="5"/>
        <v>0.74577104246148929</v>
      </c>
      <c r="AB9" s="16"/>
    </row>
    <row r="10" spans="1:28">
      <c r="A10" s="12" t="s">
        <v>20</v>
      </c>
      <c r="B10" s="1">
        <v>127827478.53</v>
      </c>
      <c r="C10" s="8">
        <v>8.8482100000000004E-3</v>
      </c>
      <c r="D10" s="1">
        <v>40107108865.330002</v>
      </c>
      <c r="E10" s="8">
        <v>0.17848908999999999</v>
      </c>
      <c r="F10" s="1">
        <v>139315529.58000001</v>
      </c>
      <c r="G10" s="8">
        <v>1.633275E-2</v>
      </c>
      <c r="H10" s="1">
        <v>27818068976.880001</v>
      </c>
      <c r="I10" s="8">
        <v>8.540346E-2</v>
      </c>
      <c r="J10" s="1">
        <v>11315336452.690001</v>
      </c>
      <c r="K10" s="8">
        <v>6.9517460000000003E-2</v>
      </c>
      <c r="L10" s="6">
        <v>0</v>
      </c>
      <c r="M10" s="6">
        <v>0</v>
      </c>
      <c r="N10" s="1">
        <v>17940161289.029999</v>
      </c>
      <c r="O10" s="8">
        <v>8.849216E-2</v>
      </c>
      <c r="P10" s="3">
        <f t="shared" si="0"/>
        <v>97447818592.040009</v>
      </c>
      <c r="Q10" s="2">
        <f t="shared" si="1"/>
        <v>0.10281585050305105</v>
      </c>
      <c r="R10" s="1">
        <v>161558158.22999999</v>
      </c>
      <c r="S10" s="8">
        <v>7.8654499999999995E-3</v>
      </c>
      <c r="T10" s="1">
        <v>125777921.65000001</v>
      </c>
      <c r="U10" s="8">
        <v>4.6620100000000003E-3</v>
      </c>
      <c r="V10" s="3">
        <f t="shared" si="2"/>
        <v>287336079.88</v>
      </c>
      <c r="W10" s="2">
        <f t="shared" si="3"/>
        <v>6.0466926582993727E-3</v>
      </c>
      <c r="X10" s="1">
        <v>3950120548.5300002</v>
      </c>
      <c r="Y10" s="8">
        <v>5.6771050000000003E-2</v>
      </c>
      <c r="Z10" s="3">
        <f t="shared" si="4"/>
        <v>101685275220.45001</v>
      </c>
      <c r="AA10" s="2">
        <f t="shared" si="5"/>
        <v>9.5489063348447131E-2</v>
      </c>
      <c r="AB10" s="16"/>
    </row>
    <row r="11" spans="1:28">
      <c r="A11" s="12" t="s">
        <v>21</v>
      </c>
      <c r="B11" s="1">
        <v>1882560580.73</v>
      </c>
      <c r="C11" s="8">
        <v>0.13031071999999999</v>
      </c>
      <c r="D11" s="1">
        <v>6003165005.5200005</v>
      </c>
      <c r="E11" s="8">
        <v>2.6715949999999999E-2</v>
      </c>
      <c r="F11" s="1">
        <v>1328163915.6600001</v>
      </c>
      <c r="G11" s="8">
        <v>0.15570821000000001</v>
      </c>
      <c r="H11" s="1">
        <v>14934798796.870001</v>
      </c>
      <c r="I11" s="8">
        <v>4.58509E-2</v>
      </c>
      <c r="J11" s="1">
        <v>7528689772.4099998</v>
      </c>
      <c r="K11" s="8">
        <v>4.6253629999999997E-2</v>
      </c>
      <c r="L11" s="1">
        <v>46919651.630000003</v>
      </c>
      <c r="M11" s="8">
        <v>5.2818400000000003E-3</v>
      </c>
      <c r="N11" s="1">
        <v>9378620718.0799999</v>
      </c>
      <c r="O11" s="8">
        <v>4.6261249999999997E-2</v>
      </c>
      <c r="P11" s="3">
        <f t="shared" si="0"/>
        <v>41102918440.900002</v>
      </c>
      <c r="Q11" s="2">
        <f t="shared" si="1"/>
        <v>4.3367122822427925E-2</v>
      </c>
      <c r="R11" s="1">
        <v>1011078074.2</v>
      </c>
      <c r="S11" s="8">
        <v>4.9224259999999999E-2</v>
      </c>
      <c r="T11" s="1">
        <v>842093406.32000005</v>
      </c>
      <c r="U11" s="8">
        <v>3.1212569999999999E-2</v>
      </c>
      <c r="V11" s="3">
        <f t="shared" si="2"/>
        <v>1853171480.52</v>
      </c>
      <c r="W11" s="2">
        <f t="shared" si="3"/>
        <v>3.8998090286850973E-2</v>
      </c>
      <c r="X11" s="1">
        <v>2401439259.1900001</v>
      </c>
      <c r="Y11" s="8">
        <v>3.4513429999999998E-2</v>
      </c>
      <c r="Z11" s="3">
        <f t="shared" si="4"/>
        <v>45357529180.610001</v>
      </c>
      <c r="AA11" s="2">
        <f t="shared" si="5"/>
        <v>4.2593659385457089E-2</v>
      </c>
      <c r="AB11" s="16"/>
    </row>
    <row r="12" spans="1:28">
      <c r="A12" s="12" t="s">
        <v>22</v>
      </c>
      <c r="B12" s="1">
        <v>821278527.01999998</v>
      </c>
      <c r="C12" s="8">
        <v>5.6848839999999998E-2</v>
      </c>
      <c r="D12" s="1">
        <v>15551818110.9</v>
      </c>
      <c r="E12" s="8">
        <v>6.9210419999999995E-2</v>
      </c>
      <c r="F12" s="1">
        <v>252975517.41</v>
      </c>
      <c r="G12" s="8">
        <v>2.9657759999999998E-2</v>
      </c>
      <c r="H12" s="1">
        <v>34668828351.010002</v>
      </c>
      <c r="I12" s="8">
        <v>0.10643577999999999</v>
      </c>
      <c r="J12" s="1">
        <v>15169047094.42</v>
      </c>
      <c r="K12" s="8">
        <v>9.3193300000000007E-2</v>
      </c>
      <c r="L12" s="6">
        <v>0</v>
      </c>
      <c r="M12" s="6">
        <v>0</v>
      </c>
      <c r="N12" s="1">
        <v>12045760705.799999</v>
      </c>
      <c r="O12" s="8">
        <v>5.9417270000000001E-2</v>
      </c>
      <c r="P12" s="3">
        <f t="shared" si="0"/>
        <v>78509708306.559998</v>
      </c>
      <c r="Q12" s="2">
        <f t="shared" si="1"/>
        <v>8.2834511320141344E-2</v>
      </c>
      <c r="R12" s="1">
        <v>2157053181.9899998</v>
      </c>
      <c r="S12" s="8">
        <v>0.10501597</v>
      </c>
      <c r="T12" s="6">
        <v>0</v>
      </c>
      <c r="U12" s="6">
        <v>0</v>
      </c>
      <c r="V12" s="3">
        <f t="shared" si="2"/>
        <v>2157053181.9899998</v>
      </c>
      <c r="W12" s="2">
        <f t="shared" si="3"/>
        <v>4.5392968556358777E-2</v>
      </c>
      <c r="X12" s="1">
        <v>12582271800.66</v>
      </c>
      <c r="Y12" s="8">
        <v>0.18083213000000001</v>
      </c>
      <c r="Z12" s="3">
        <f t="shared" si="4"/>
        <v>93249033289.210007</v>
      </c>
      <c r="AA12" s="2">
        <f t="shared" si="5"/>
        <v>8.7566885447580373E-2</v>
      </c>
      <c r="AB12" s="16"/>
    </row>
    <row r="13" spans="1:28">
      <c r="A13" s="13" t="s">
        <v>23</v>
      </c>
      <c r="B13" s="3">
        <f t="shared" ref="B13:AA13" si="6">SUM(B6:B12)</f>
        <v>14446705760.780001</v>
      </c>
      <c r="C13" s="7">
        <f t="shared" si="6"/>
        <v>0.99999999000000006</v>
      </c>
      <c r="D13" s="3">
        <f t="shared" si="6"/>
        <v>224703414452.21997</v>
      </c>
      <c r="E13" s="7">
        <f t="shared" si="6"/>
        <v>1</v>
      </c>
      <c r="F13" s="3">
        <f t="shared" si="6"/>
        <v>8529825993.3999996</v>
      </c>
      <c r="G13" s="7">
        <f t="shared" si="6"/>
        <v>1.0000000099999999</v>
      </c>
      <c r="H13" s="3">
        <f t="shared" si="6"/>
        <v>325725323326.72003</v>
      </c>
      <c r="I13" s="7">
        <f t="shared" si="6"/>
        <v>1.0000000100000002</v>
      </c>
      <c r="J13" s="3">
        <f t="shared" si="6"/>
        <v>162769713014.47</v>
      </c>
      <c r="K13" s="7">
        <f t="shared" si="6"/>
        <v>1</v>
      </c>
      <c r="L13" s="3">
        <f t="shared" si="6"/>
        <v>8883202672.4399986</v>
      </c>
      <c r="M13" s="7">
        <f t="shared" si="6"/>
        <v>1</v>
      </c>
      <c r="N13" s="3">
        <f>SUM(N6:N12)</f>
        <v>202731655697.03998</v>
      </c>
      <c r="O13" s="7">
        <f t="shared" si="6"/>
        <v>1</v>
      </c>
      <c r="P13" s="3">
        <f t="shared" si="6"/>
        <v>947789840917.07007</v>
      </c>
      <c r="Q13" s="7">
        <f t="shared" si="6"/>
        <v>1</v>
      </c>
      <c r="R13" s="3">
        <f t="shared" si="6"/>
        <v>20540239028.639999</v>
      </c>
      <c r="S13" s="7">
        <f t="shared" si="6"/>
        <v>1</v>
      </c>
      <c r="T13" s="3">
        <f t="shared" si="6"/>
        <v>26979305310.299999</v>
      </c>
      <c r="U13" s="7">
        <f t="shared" si="6"/>
        <v>1</v>
      </c>
      <c r="V13" s="3">
        <f t="shared" si="6"/>
        <v>47519544338.939995</v>
      </c>
      <c r="W13" s="7">
        <f t="shared" si="6"/>
        <v>1.0000000000000002</v>
      </c>
      <c r="X13" s="3">
        <f t="shared" si="6"/>
        <v>69579845559.800003</v>
      </c>
      <c r="Y13" s="7">
        <f t="shared" si="6"/>
        <v>1</v>
      </c>
      <c r="Z13" s="3">
        <f>SUM(Z6:Z12)</f>
        <v>1064889230815.8099</v>
      </c>
      <c r="AA13" s="7">
        <f t="shared" si="6"/>
        <v>1</v>
      </c>
    </row>
    <row r="14" spans="1:28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>
      <c r="A15" s="5" t="s">
        <v>24</v>
      </c>
      <c r="P15" s="16"/>
      <c r="R15" s="16"/>
      <c r="T15" s="16"/>
    </row>
    <row r="16" spans="1:28">
      <c r="A16" s="5" t="s">
        <v>25</v>
      </c>
      <c r="L16" s="16"/>
      <c r="P16" s="16"/>
    </row>
    <row r="17" spans="1:26" ht="15" customHeight="1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>
      <c r="H27" s="9"/>
    </row>
    <row r="28" spans="1:26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ED6BE-9B19-466D-9021-9121B4CEE3F5}">
  <dimension ref="A1:AB28"/>
  <sheetViews>
    <sheetView showGridLines="0" tabSelected="1" workbookViewId="0">
      <pane xSplit="1" ySplit="5" topLeftCell="J6" activePane="bottomRight" state="frozen"/>
      <selection pane="topRight" activeCell="B1" sqref="B1"/>
      <selection pane="bottomLeft" activeCell="A6" sqref="A6"/>
      <selection pane="bottomRight" activeCell="P26" sqref="P26"/>
    </sheetView>
  </sheetViews>
  <sheetFormatPr baseColWidth="10"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/>
      <c r="Y1"/>
      <c r="Z1"/>
      <c r="AA1"/>
      <c r="AB1"/>
    </row>
    <row r="2" spans="1:28">
      <c r="A2" s="27" t="s">
        <v>38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8" t="s">
        <v>1</v>
      </c>
      <c r="B4" s="24" t="s">
        <v>2</v>
      </c>
      <c r="C4" s="25"/>
      <c r="D4" s="24" t="s">
        <v>3</v>
      </c>
      <c r="E4" s="25"/>
      <c r="F4" s="24" t="s">
        <v>4</v>
      </c>
      <c r="G4" s="25"/>
      <c r="H4" s="24" t="s">
        <v>5</v>
      </c>
      <c r="I4" s="25"/>
      <c r="J4" s="24" t="s">
        <v>6</v>
      </c>
      <c r="K4" s="25"/>
      <c r="L4" s="24" t="s">
        <v>7</v>
      </c>
      <c r="M4" s="25"/>
      <c r="N4" s="24" t="s">
        <v>8</v>
      </c>
      <c r="O4" s="25"/>
      <c r="P4" s="24" t="s">
        <v>9</v>
      </c>
      <c r="Q4" s="25"/>
      <c r="R4" s="24" t="s">
        <v>10</v>
      </c>
      <c r="S4" s="25"/>
      <c r="T4" s="24" t="s">
        <v>11</v>
      </c>
      <c r="U4" s="25"/>
      <c r="V4" s="24" t="s">
        <v>12</v>
      </c>
      <c r="W4" s="25"/>
      <c r="X4" s="29" t="s">
        <v>13</v>
      </c>
      <c r="Y4" s="30"/>
      <c r="Z4" s="24" t="s">
        <v>14</v>
      </c>
      <c r="AA4" s="25"/>
    </row>
    <row r="5" spans="1:28" ht="31.5" customHeight="1">
      <c r="A5" s="28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6">
        <v>0</v>
      </c>
      <c r="C6" s="6">
        <v>0</v>
      </c>
      <c r="D6" s="31">
        <v>4301872485.96</v>
      </c>
      <c r="E6" s="32">
        <v>1.8967939999999999E-2</v>
      </c>
      <c r="F6" s="6">
        <v>113677419.04000001</v>
      </c>
      <c r="G6" s="6">
        <v>1.2942459999999999E-2</v>
      </c>
      <c r="H6" s="31">
        <v>9901658023.6200008</v>
      </c>
      <c r="I6" s="32">
        <v>2.971563E-2</v>
      </c>
      <c r="J6" s="31">
        <v>7181228159.3900003</v>
      </c>
      <c r="K6" s="32">
        <v>4.3339219999999998E-2</v>
      </c>
      <c r="L6" s="31">
        <v>1672754818.54</v>
      </c>
      <c r="M6" s="32">
        <v>0.18705748</v>
      </c>
      <c r="N6" s="31">
        <v>5954760533.0600004</v>
      </c>
      <c r="O6" s="32">
        <v>2.896582E-2</v>
      </c>
      <c r="P6" s="3">
        <f t="shared" ref="P6:P12" si="0">+B6+D6+F6+H6+J6+L6+N6</f>
        <v>29125951439.610004</v>
      </c>
      <c r="Q6" s="2">
        <f t="shared" ref="Q6:Q12" si="1">+P6/$P$13</f>
        <v>3.0220355056459664E-2</v>
      </c>
      <c r="R6" s="1">
        <v>884634390.37</v>
      </c>
      <c r="S6" s="8">
        <v>4.2873290000000001E-2</v>
      </c>
      <c r="T6" s="1">
        <v>696017088.36000001</v>
      </c>
      <c r="U6" s="8">
        <v>2.584113E-2</v>
      </c>
      <c r="V6" s="3">
        <f t="shared" ref="V6:V12" si="2">R6+T6</f>
        <v>1580651478.73</v>
      </c>
      <c r="W6" s="2">
        <f t="shared" ref="W6:W12" si="3">V6/$V$13</f>
        <v>3.3229185700381171E-2</v>
      </c>
      <c r="X6" s="1">
        <v>1522558284.3499999</v>
      </c>
      <c r="Y6" s="8">
        <v>2.1624600000000001E-2</v>
      </c>
      <c r="Z6" s="3">
        <f t="shared" ref="Z6:Z12" si="4">P6+V6+X6</f>
        <v>32229161202.690002</v>
      </c>
      <c r="AA6" s="2">
        <f t="shared" ref="AA6:AA12" si="5">Z6/$Z$13</f>
        <v>2.9793190905964346E-2</v>
      </c>
      <c r="AB6" s="16"/>
    </row>
    <row r="7" spans="1:28">
      <c r="A7" s="12" t="s">
        <v>18</v>
      </c>
      <c r="B7" s="31">
        <v>145834352.44</v>
      </c>
      <c r="C7" s="32">
        <v>9.8721499999999997E-3</v>
      </c>
      <c r="D7" s="6">
        <v>0</v>
      </c>
      <c r="E7" s="6">
        <v>0</v>
      </c>
      <c r="F7" s="31">
        <v>464225183.22000003</v>
      </c>
      <c r="G7" s="32">
        <v>5.2853190000000001E-2</v>
      </c>
      <c r="H7" s="31">
        <v>2281458732.6900001</v>
      </c>
      <c r="I7" s="32">
        <v>6.8468299999999999E-3</v>
      </c>
      <c r="J7" s="31">
        <v>81507681.989999995</v>
      </c>
      <c r="K7" s="32">
        <v>4.9189999999999998E-4</v>
      </c>
      <c r="L7" s="6">
        <v>0</v>
      </c>
      <c r="M7" s="6">
        <v>0</v>
      </c>
      <c r="N7" s="31">
        <v>1120907677.3699999</v>
      </c>
      <c r="O7" s="32">
        <v>5.4524500000000002E-3</v>
      </c>
      <c r="P7" s="3">
        <f t="shared" si="0"/>
        <v>4093933627.71</v>
      </c>
      <c r="Q7" s="2">
        <f t="shared" si="1"/>
        <v>4.2477626203387218E-3</v>
      </c>
      <c r="R7" s="22">
        <v>50480738.32</v>
      </c>
      <c r="S7" s="8">
        <v>2.4465200000000002E-3</v>
      </c>
      <c r="T7" s="22">
        <v>196787268.18000001</v>
      </c>
      <c r="U7" s="23">
        <v>7.30615E-3</v>
      </c>
      <c r="V7" s="3">
        <f t="shared" si="2"/>
        <v>247268006.5</v>
      </c>
      <c r="W7" s="2">
        <f t="shared" si="3"/>
        <v>5.1981822788368564E-3</v>
      </c>
      <c r="X7" s="6">
        <v>232350505.62</v>
      </c>
      <c r="Y7" s="21">
        <v>3.3000299999999998E-3</v>
      </c>
      <c r="Z7" s="3">
        <f t="shared" si="4"/>
        <v>4573552139.8299999</v>
      </c>
      <c r="AA7" s="2">
        <f t="shared" si="5"/>
        <v>4.2278702558651744E-3</v>
      </c>
      <c r="AB7" s="16"/>
    </row>
    <row r="8" spans="1:28">
      <c r="A8" s="12" t="s">
        <v>27</v>
      </c>
      <c r="B8" s="31">
        <v>84191903.400000006</v>
      </c>
      <c r="C8" s="32">
        <v>5.69931E-3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84191903.400000006</v>
      </c>
      <c r="Q8" s="20">
        <f t="shared" si="1"/>
        <v>8.7355402583244227E-5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84191903.400000006</v>
      </c>
      <c r="AA8" s="20">
        <f t="shared" si="5"/>
        <v>7.7828443469492168E-5</v>
      </c>
      <c r="AB8" s="16"/>
    </row>
    <row r="9" spans="1:28">
      <c r="A9" s="12" t="s">
        <v>19</v>
      </c>
      <c r="B9" s="31">
        <v>11308613162.879999</v>
      </c>
      <c r="C9" s="32">
        <v>0.76552794000000002</v>
      </c>
      <c r="D9" s="31">
        <v>158771106838.67001</v>
      </c>
      <c r="E9" s="32">
        <v>0.70005826000000004</v>
      </c>
      <c r="F9" s="31">
        <v>6289525067.6800003</v>
      </c>
      <c r="G9" s="32">
        <v>0.71607799000000005</v>
      </c>
      <c r="H9" s="31">
        <v>238413876627.76001</v>
      </c>
      <c r="I9" s="32">
        <v>0.71549819000000003</v>
      </c>
      <c r="J9" s="31">
        <v>119624849143</v>
      </c>
      <c r="K9" s="32">
        <v>0.72194437</v>
      </c>
      <c r="L9" s="31">
        <v>7222424427.6099997</v>
      </c>
      <c r="M9" s="32">
        <v>0.80765483999999998</v>
      </c>
      <c r="N9" s="31">
        <v>156597925800.63</v>
      </c>
      <c r="O9" s="32">
        <v>0.76174138999999996</v>
      </c>
      <c r="P9" s="3">
        <f t="shared" si="0"/>
        <v>698228321068.22998</v>
      </c>
      <c r="Q9" s="2">
        <f t="shared" si="1"/>
        <v>0.72446415413786613</v>
      </c>
      <c r="R9" s="1">
        <v>16265919346.280001</v>
      </c>
      <c r="S9" s="8">
        <v>0.78831830000000003</v>
      </c>
      <c r="T9" s="1">
        <v>25069479326.25</v>
      </c>
      <c r="U9" s="8">
        <v>0.93075812000000002</v>
      </c>
      <c r="V9" s="3">
        <f t="shared" si="2"/>
        <v>41335398672.529999</v>
      </c>
      <c r="W9" s="2">
        <f t="shared" si="3"/>
        <v>0.86897184924812332</v>
      </c>
      <c r="X9" s="1">
        <v>48315316965.339996</v>
      </c>
      <c r="Y9" s="8">
        <v>0.68621323000000001</v>
      </c>
      <c r="Z9" s="3">
        <f t="shared" si="4"/>
        <v>787879036706.09998</v>
      </c>
      <c r="AA9" s="2">
        <f t="shared" si="5"/>
        <v>0.72832893179462954</v>
      </c>
      <c r="AB9" s="16"/>
    </row>
    <row r="10" spans="1:28">
      <c r="A10" s="12" t="s">
        <v>20</v>
      </c>
      <c r="B10" s="31">
        <v>428328431.94</v>
      </c>
      <c r="C10" s="32">
        <v>2.8995369999999999E-2</v>
      </c>
      <c r="D10" s="31">
        <v>41458150459.650002</v>
      </c>
      <c r="E10" s="32">
        <v>0.1827985</v>
      </c>
      <c r="F10" s="31">
        <v>140135085.93000001</v>
      </c>
      <c r="G10" s="32">
        <v>1.595473E-2</v>
      </c>
      <c r="H10" s="31">
        <v>28140005950.419998</v>
      </c>
      <c r="I10" s="32">
        <v>8.4450300000000006E-2</v>
      </c>
      <c r="J10" s="31">
        <v>13700658344.049999</v>
      </c>
      <c r="K10" s="32">
        <v>8.2684439999999998E-2</v>
      </c>
      <c r="L10" s="6">
        <v>0</v>
      </c>
      <c r="M10" s="6">
        <v>0</v>
      </c>
      <c r="N10" s="31">
        <v>20016521714.18</v>
      </c>
      <c r="O10" s="32">
        <v>9.7366629999999996E-2</v>
      </c>
      <c r="P10" s="3">
        <f t="shared" si="0"/>
        <v>103883799986.17001</v>
      </c>
      <c r="Q10" s="2">
        <f t="shared" si="1"/>
        <v>0.10778721947351891</v>
      </c>
      <c r="R10" s="1">
        <v>162249399.27000001</v>
      </c>
      <c r="S10" s="8">
        <v>7.86332E-3</v>
      </c>
      <c r="T10" s="1">
        <v>126694027.68000001</v>
      </c>
      <c r="U10" s="8">
        <v>4.7037900000000002E-3</v>
      </c>
      <c r="V10" s="3">
        <f t="shared" si="2"/>
        <v>288943426.95000005</v>
      </c>
      <c r="W10" s="2">
        <f t="shared" si="3"/>
        <v>6.0743022229925326E-3</v>
      </c>
      <c r="X10" s="1">
        <v>3960765777.5300002</v>
      </c>
      <c r="Y10" s="8">
        <v>5.6253999999999998E-2</v>
      </c>
      <c r="Z10" s="3">
        <f t="shared" si="4"/>
        <v>108133509190.65001</v>
      </c>
      <c r="AA10" s="2">
        <f t="shared" si="5"/>
        <v>9.9960475619824449E-2</v>
      </c>
      <c r="AB10" s="16"/>
    </row>
    <row r="11" spans="1:28">
      <c r="A11" s="12" t="s">
        <v>21</v>
      </c>
      <c r="B11" s="31">
        <v>1912731678.28</v>
      </c>
      <c r="C11" s="32">
        <v>0.12948091</v>
      </c>
      <c r="D11" s="31">
        <v>6263996109.9799995</v>
      </c>
      <c r="E11" s="32">
        <v>2.7619399999999999E-2</v>
      </c>
      <c r="F11" s="31">
        <v>1429209564.99</v>
      </c>
      <c r="G11" s="32">
        <v>0.16271904000000001</v>
      </c>
      <c r="H11" s="31">
        <v>15110045769.809999</v>
      </c>
      <c r="I11" s="32">
        <v>4.5346397456752695E-2</v>
      </c>
      <c r="J11" s="31">
        <v>7897910788.4799995</v>
      </c>
      <c r="K11" s="32">
        <v>4.7664449999999997E-2</v>
      </c>
      <c r="L11" s="31">
        <v>47284825.200000003</v>
      </c>
      <c r="M11" s="32">
        <v>5.2876700000000004E-3</v>
      </c>
      <c r="N11" s="31">
        <v>9418961889.7900009</v>
      </c>
      <c r="O11" s="32">
        <v>4.5816780000000001E-2</v>
      </c>
      <c r="P11" s="3">
        <f t="shared" si="0"/>
        <v>42080140626.529999</v>
      </c>
      <c r="Q11" s="2">
        <f t="shared" si="1"/>
        <v>4.3661296119242493E-2</v>
      </c>
      <c r="R11" s="1">
        <v>1093127141.8499999</v>
      </c>
      <c r="S11" s="8">
        <v>5.297777E-2</v>
      </c>
      <c r="T11" s="1">
        <v>845495015.26999998</v>
      </c>
      <c r="U11" s="8">
        <v>3.1390809999999998E-2</v>
      </c>
      <c r="V11" s="3">
        <f t="shared" si="2"/>
        <v>1938622157.1199999</v>
      </c>
      <c r="W11" s="2">
        <f t="shared" si="3"/>
        <v>4.0754610696073466E-2</v>
      </c>
      <c r="X11" s="1">
        <v>2370217307.9699998</v>
      </c>
      <c r="Y11" s="8">
        <v>3.3663739999999998E-2</v>
      </c>
      <c r="Z11" s="3">
        <f t="shared" si="4"/>
        <v>46388980091.620003</v>
      </c>
      <c r="AA11" s="2">
        <f t="shared" si="5"/>
        <v>4.2882771013204632E-2</v>
      </c>
      <c r="AB11" s="16"/>
    </row>
    <row r="12" spans="1:28">
      <c r="A12" s="12" t="s">
        <v>22</v>
      </c>
      <c r="B12" s="31">
        <v>892606635.61000001</v>
      </c>
      <c r="C12" s="32">
        <v>6.0424329999999998E-2</v>
      </c>
      <c r="D12" s="31">
        <v>16001865968.280001</v>
      </c>
      <c r="E12" s="32">
        <v>7.0555900000000005E-2</v>
      </c>
      <c r="F12" s="31">
        <v>346523859.07999998</v>
      </c>
      <c r="G12" s="32">
        <v>3.9452599999999997E-2</v>
      </c>
      <c r="H12" s="31">
        <v>39366762767</v>
      </c>
      <c r="I12" s="32">
        <v>0.11814265</v>
      </c>
      <c r="J12" s="31">
        <v>17211998679.630001</v>
      </c>
      <c r="K12" s="32">
        <v>0.10387562</v>
      </c>
      <c r="L12" s="6">
        <v>0</v>
      </c>
      <c r="M12" s="6">
        <v>0</v>
      </c>
      <c r="N12" s="31">
        <v>12469781705.07</v>
      </c>
      <c r="O12" s="32">
        <v>6.0656929999999998E-2</v>
      </c>
      <c r="P12" s="3">
        <f t="shared" si="0"/>
        <v>86289539614.670013</v>
      </c>
      <c r="Q12" s="2">
        <f t="shared" si="1"/>
        <v>8.9531857189990793E-2</v>
      </c>
      <c r="R12" s="1">
        <v>2177283982.2399998</v>
      </c>
      <c r="S12" s="8">
        <v>0.1055208</v>
      </c>
      <c r="T12" s="6">
        <v>0</v>
      </c>
      <c r="U12" s="6">
        <v>0</v>
      </c>
      <c r="V12" s="3">
        <f t="shared" si="2"/>
        <v>2177283982.2399998</v>
      </c>
      <c r="W12" s="2">
        <f t="shared" si="3"/>
        <v>4.5771869853592675E-2</v>
      </c>
      <c r="X12" s="1">
        <v>14007397058.43</v>
      </c>
      <c r="Y12" s="8">
        <v>0.19894439</v>
      </c>
      <c r="Z12" s="3">
        <f t="shared" si="4"/>
        <v>102474220655.34003</v>
      </c>
      <c r="AA12" s="2">
        <f t="shared" si="5"/>
        <v>9.4728931967042296E-2</v>
      </c>
      <c r="AB12" s="16"/>
    </row>
    <row r="13" spans="1:28">
      <c r="A13" s="13" t="s">
        <v>23</v>
      </c>
      <c r="B13" s="3">
        <f t="shared" ref="B13:AA13" si="6">SUM(B6:B12)</f>
        <v>14772306164.550001</v>
      </c>
      <c r="C13" s="7">
        <f t="shared" si="6"/>
        <v>1.0000000099999999</v>
      </c>
      <c r="D13" s="3">
        <f t="shared" si="6"/>
        <v>226796991862.54001</v>
      </c>
      <c r="E13" s="7">
        <f t="shared" si="6"/>
        <v>1</v>
      </c>
      <c r="F13" s="3">
        <f t="shared" si="6"/>
        <v>8783296179.9400005</v>
      </c>
      <c r="G13" s="7">
        <f t="shared" si="6"/>
        <v>1.0000000100000002</v>
      </c>
      <c r="H13" s="3">
        <f t="shared" si="6"/>
        <v>333213807871.29999</v>
      </c>
      <c r="I13" s="7">
        <f t="shared" si="6"/>
        <v>0.99999999745675272</v>
      </c>
      <c r="J13" s="3">
        <f t="shared" si="6"/>
        <v>165698152796.54001</v>
      </c>
      <c r="K13" s="7">
        <f t="shared" si="6"/>
        <v>1</v>
      </c>
      <c r="L13" s="3">
        <f t="shared" si="6"/>
        <v>8942464071.3500004</v>
      </c>
      <c r="M13" s="7">
        <f t="shared" si="6"/>
        <v>0.99999998999999995</v>
      </c>
      <c r="N13" s="3">
        <f>SUM(N6:N12)</f>
        <v>205578859320.10001</v>
      </c>
      <c r="O13" s="7">
        <f t="shared" si="6"/>
        <v>1</v>
      </c>
      <c r="P13" s="3">
        <f t="shared" si="6"/>
        <v>963785878266.32007</v>
      </c>
      <c r="Q13" s="7">
        <f t="shared" si="6"/>
        <v>1</v>
      </c>
      <c r="R13" s="3">
        <f t="shared" si="6"/>
        <v>20633694998.330002</v>
      </c>
      <c r="S13" s="7">
        <f t="shared" si="6"/>
        <v>1</v>
      </c>
      <c r="T13" s="3">
        <f t="shared" si="6"/>
        <v>26934472725.740002</v>
      </c>
      <c r="U13" s="7">
        <f t="shared" si="6"/>
        <v>1</v>
      </c>
      <c r="V13" s="3">
        <f t="shared" si="6"/>
        <v>47568167724.07</v>
      </c>
      <c r="W13" s="7">
        <f t="shared" si="6"/>
        <v>1</v>
      </c>
      <c r="X13" s="3">
        <f t="shared" si="6"/>
        <v>70408605899.23999</v>
      </c>
      <c r="Y13" s="7">
        <f t="shared" si="6"/>
        <v>0.99999998999999995</v>
      </c>
      <c r="Z13" s="3">
        <f>SUM(Z6:Z12)</f>
        <v>1081762651889.6301</v>
      </c>
      <c r="AA13" s="7">
        <f t="shared" si="6"/>
        <v>1</v>
      </c>
    </row>
    <row r="14" spans="1:28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>
      <c r="A15" s="5" t="s">
        <v>24</v>
      </c>
      <c r="P15" s="16"/>
      <c r="R15" s="16"/>
      <c r="T15" s="16"/>
    </row>
    <row r="16" spans="1:28">
      <c r="A16" s="5" t="s">
        <v>25</v>
      </c>
      <c r="L16" s="16"/>
      <c r="P16" s="16"/>
    </row>
    <row r="17" spans="1:26" ht="15" customHeight="1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>
      <c r="H27" s="9"/>
    </row>
    <row r="28" spans="1:26">
      <c r="H28" s="9"/>
    </row>
  </sheetData>
  <mergeCells count="16">
    <mergeCell ref="P4:Q4"/>
    <mergeCell ref="R4:S4"/>
    <mergeCell ref="T4:U4"/>
    <mergeCell ref="V4:W4"/>
    <mergeCell ref="X4:Y4"/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303B6-95FD-4F8B-9C31-BE092E7FA223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25" sqref="F25"/>
    </sheetView>
  </sheetViews>
  <sheetFormatPr baseColWidth="10"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/>
      <c r="Y1"/>
      <c r="Z1"/>
      <c r="AA1"/>
      <c r="AB1"/>
    </row>
    <row r="2" spans="1:28">
      <c r="A2" s="27" t="s">
        <v>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8" t="s">
        <v>1</v>
      </c>
      <c r="B4" s="24" t="s">
        <v>2</v>
      </c>
      <c r="C4" s="25"/>
      <c r="D4" s="24" t="s">
        <v>3</v>
      </c>
      <c r="E4" s="25"/>
      <c r="F4" s="24" t="s">
        <v>4</v>
      </c>
      <c r="G4" s="25"/>
      <c r="H4" s="24" t="s">
        <v>5</v>
      </c>
      <c r="I4" s="25"/>
      <c r="J4" s="24" t="s">
        <v>6</v>
      </c>
      <c r="K4" s="25"/>
      <c r="L4" s="24" t="s">
        <v>7</v>
      </c>
      <c r="M4" s="25"/>
      <c r="N4" s="24" t="s">
        <v>8</v>
      </c>
      <c r="O4" s="25"/>
      <c r="P4" s="24" t="s">
        <v>9</v>
      </c>
      <c r="Q4" s="25"/>
      <c r="R4" s="24" t="s">
        <v>10</v>
      </c>
      <c r="S4" s="25"/>
      <c r="T4" s="24" t="s">
        <v>11</v>
      </c>
      <c r="U4" s="25"/>
      <c r="V4" s="24" t="s">
        <v>12</v>
      </c>
      <c r="W4" s="25"/>
      <c r="X4" s="29" t="s">
        <v>13</v>
      </c>
      <c r="Y4" s="30"/>
      <c r="Z4" s="24" t="s">
        <v>14</v>
      </c>
      <c r="AA4" s="25"/>
    </row>
    <row r="5" spans="1:28" ht="31.5" customHeight="1">
      <c r="A5" s="28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1">
        <v>7373240.3300000001</v>
      </c>
      <c r="C6" s="8">
        <v>6.2834000000000002E-4</v>
      </c>
      <c r="D6" s="1">
        <v>1166149709.45</v>
      </c>
      <c r="E6" s="8">
        <v>5.6375100000000001E-3</v>
      </c>
      <c r="F6" s="1">
        <v>22305833.609999999</v>
      </c>
      <c r="G6" s="8">
        <v>3.2760699999999999E-3</v>
      </c>
      <c r="H6" s="1">
        <v>3949127263.1999998</v>
      </c>
      <c r="I6" s="8">
        <v>1.3390056958925506E-2</v>
      </c>
      <c r="J6" s="1">
        <v>3541948317.1799998</v>
      </c>
      <c r="K6" s="8">
        <v>2.3971880000000001E-2</v>
      </c>
      <c r="L6" s="1">
        <v>1197775526.1199999</v>
      </c>
      <c r="M6" s="8">
        <v>0.14448420362931874</v>
      </c>
      <c r="N6" s="1">
        <v>3885594888.9200001</v>
      </c>
      <c r="O6" s="8">
        <v>2.1239330000000001E-2</v>
      </c>
      <c r="P6" s="3">
        <f t="shared" ref="P6:P12" si="0">+B6+D6+F6+H6+J6+L6+N6</f>
        <v>13770274778.809999</v>
      </c>
      <c r="Q6" s="2">
        <f t="shared" ref="Q6:Q12" si="1">+P6/$P$13</f>
        <v>1.6024689293483031E-2</v>
      </c>
      <c r="R6" s="1">
        <v>553633833.26999998</v>
      </c>
      <c r="S6" s="8">
        <v>2.8016360000000001E-2</v>
      </c>
      <c r="T6" s="1">
        <v>2029496908.0999999</v>
      </c>
      <c r="U6" s="8">
        <v>7.6758599999999996E-2</v>
      </c>
      <c r="V6" s="3">
        <f t="shared" ref="V6:V12" si="2">R6+T6</f>
        <v>2583130741.3699999</v>
      </c>
      <c r="W6" s="2">
        <f t="shared" ref="W6:W12" si="3">V6/$V$13</f>
        <v>5.5910607560035637E-2</v>
      </c>
      <c r="X6" s="1">
        <v>2480667159.9099998</v>
      </c>
      <c r="Y6" s="8">
        <v>3.9255539999999998E-2</v>
      </c>
      <c r="Z6" s="3">
        <f t="shared" ref="Z6:Z12" si="4">P6+V6+X6</f>
        <v>18834072680.09</v>
      </c>
      <c r="AA6" s="2">
        <f t="shared" ref="AA6:AA12" si="5">Z6/$Z$13</f>
        <v>1.9442424976866407E-2</v>
      </c>
      <c r="AB6" s="16"/>
    </row>
    <row r="7" spans="1:28">
      <c r="A7" s="12" t="s">
        <v>18</v>
      </c>
      <c r="B7" s="1">
        <v>289029138.80000001</v>
      </c>
      <c r="C7" s="8">
        <v>2.4630699999999998E-2</v>
      </c>
      <c r="D7" s="6">
        <v>0</v>
      </c>
      <c r="E7" s="6">
        <v>0</v>
      </c>
      <c r="F7" s="1">
        <v>240138850.88999999</v>
      </c>
      <c r="G7" s="8">
        <v>3.5269370000000001E-2</v>
      </c>
      <c r="H7" s="1">
        <v>2577999850.6300001</v>
      </c>
      <c r="I7" s="8">
        <v>8.7410616420767733E-3</v>
      </c>
      <c r="J7" s="1">
        <v>291436874.88</v>
      </c>
      <c r="K7" s="8">
        <v>1.9724399999999998E-3</v>
      </c>
      <c r="L7" s="6">
        <v>0</v>
      </c>
      <c r="M7" s="6">
        <v>0</v>
      </c>
      <c r="N7" s="1">
        <v>167422575.5</v>
      </c>
      <c r="O7" s="8">
        <v>9.1516000000000004E-4</v>
      </c>
      <c r="P7" s="3">
        <f t="shared" si="0"/>
        <v>3566027290.7000003</v>
      </c>
      <c r="Q7" s="2">
        <f t="shared" si="1"/>
        <v>4.1498430687442623E-3</v>
      </c>
      <c r="R7" s="6">
        <v>0</v>
      </c>
      <c r="S7" s="6">
        <v>0</v>
      </c>
      <c r="T7" s="1">
        <v>604767722.28999996</v>
      </c>
      <c r="U7" s="8">
        <v>2.287322E-2</v>
      </c>
      <c r="V7" s="3">
        <f t="shared" si="2"/>
        <v>604767722.28999996</v>
      </c>
      <c r="W7" s="2">
        <f t="shared" si="3"/>
        <v>1.3089902978739526E-2</v>
      </c>
      <c r="X7" s="6">
        <v>0</v>
      </c>
      <c r="Y7" s="6">
        <v>0</v>
      </c>
      <c r="Z7" s="3">
        <f t="shared" si="4"/>
        <v>4170795012.9900002</v>
      </c>
      <c r="AA7" s="2">
        <f t="shared" si="5"/>
        <v>4.3055142937655439E-3</v>
      </c>
      <c r="AB7" s="16"/>
    </row>
    <row r="8" spans="1:28">
      <c r="A8" s="12" t="s">
        <v>27</v>
      </c>
      <c r="B8" s="1">
        <v>50371607.119999997</v>
      </c>
      <c r="C8" s="8">
        <v>4.2926099999999997E-3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50371607.119999997</v>
      </c>
      <c r="Q8" s="20">
        <f t="shared" si="1"/>
        <v>5.8618245915725541E-5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50371607.119999997</v>
      </c>
      <c r="AA8" s="20">
        <f t="shared" si="5"/>
        <v>5.1998641453161779E-5</v>
      </c>
      <c r="AB8" s="16"/>
    </row>
    <row r="9" spans="1:28">
      <c r="A9" s="12" t="s">
        <v>19</v>
      </c>
      <c r="B9" s="1">
        <v>8667729964.7600002</v>
      </c>
      <c r="C9" s="8">
        <v>0.73865305999999997</v>
      </c>
      <c r="D9" s="1">
        <v>145121799497.63</v>
      </c>
      <c r="E9" s="8">
        <v>0.70156147000000002</v>
      </c>
      <c r="F9" s="1">
        <v>4971363194.6599998</v>
      </c>
      <c r="G9" s="8">
        <v>0.73014772999999999</v>
      </c>
      <c r="H9" s="1">
        <v>221481694624.01999</v>
      </c>
      <c r="I9" s="8">
        <v>0.75096402539630691</v>
      </c>
      <c r="J9" s="1">
        <v>116810162680</v>
      </c>
      <c r="K9" s="8">
        <v>0.79057027999999996</v>
      </c>
      <c r="L9" s="1">
        <v>7044172351.7699995</v>
      </c>
      <c r="M9" s="8">
        <v>0.8497181736297954</v>
      </c>
      <c r="N9" s="1">
        <v>144704325050.64999</v>
      </c>
      <c r="O9" s="8">
        <v>0.79097872000000002</v>
      </c>
      <c r="P9" s="3">
        <f t="shared" si="0"/>
        <v>648801247363.48999</v>
      </c>
      <c r="Q9" s="2">
        <f t="shared" si="1"/>
        <v>0.75502040222342093</v>
      </c>
      <c r="R9" s="1">
        <v>17859311222</v>
      </c>
      <c r="S9" s="8">
        <v>0.90376133000000003</v>
      </c>
      <c r="T9" s="1">
        <v>22832521450.040001</v>
      </c>
      <c r="U9" s="8">
        <v>0.86356005000000002</v>
      </c>
      <c r="V9" s="3">
        <f t="shared" si="2"/>
        <v>40691832672.040001</v>
      </c>
      <c r="W9" s="2">
        <f t="shared" si="3"/>
        <v>0.88075491146779139</v>
      </c>
      <c r="X9" s="1">
        <v>48228073760.519997</v>
      </c>
      <c r="Y9" s="8">
        <v>0.76318942000000001</v>
      </c>
      <c r="Z9" s="3">
        <f t="shared" si="4"/>
        <v>737721153796.05005</v>
      </c>
      <c r="AA9" s="2">
        <f t="shared" si="5"/>
        <v>0.7615500072742889</v>
      </c>
      <c r="AB9" s="16"/>
    </row>
    <row r="10" spans="1:28">
      <c r="A10" s="12" t="s">
        <v>20</v>
      </c>
      <c r="B10" s="1">
        <v>118440403.45</v>
      </c>
      <c r="C10" s="8">
        <v>1.0093339999999999E-2</v>
      </c>
      <c r="D10" s="1">
        <v>38973392647.879997</v>
      </c>
      <c r="E10" s="8">
        <v>0.18840884999999999</v>
      </c>
      <c r="F10" s="1">
        <v>79932514.230000004</v>
      </c>
      <c r="G10" s="8">
        <v>1.173975E-2</v>
      </c>
      <c r="H10" s="1">
        <v>29841566205.209999</v>
      </c>
      <c r="I10" s="8">
        <v>0.10118191807967369</v>
      </c>
      <c r="J10" s="1">
        <v>11309406526.76</v>
      </c>
      <c r="K10" s="8">
        <v>7.6541979999999996E-2</v>
      </c>
      <c r="L10" s="6">
        <v>0</v>
      </c>
      <c r="M10" s="6">
        <v>0</v>
      </c>
      <c r="N10" s="1">
        <v>19000474921.060001</v>
      </c>
      <c r="O10" s="8">
        <v>0.10385986</v>
      </c>
      <c r="P10" s="3">
        <f t="shared" si="0"/>
        <v>99323213218.589981</v>
      </c>
      <c r="Q10" s="2">
        <f t="shared" si="1"/>
        <v>0.11558401390126917</v>
      </c>
      <c r="R10" s="1">
        <v>525634129.10000002</v>
      </c>
      <c r="S10" s="8">
        <v>2.659945E-2</v>
      </c>
      <c r="T10" s="1">
        <v>125443849.92</v>
      </c>
      <c r="U10" s="8">
        <v>4.7444699999999998E-3</v>
      </c>
      <c r="V10" s="3">
        <f t="shared" si="2"/>
        <v>651077979.01999998</v>
      </c>
      <c r="W10" s="2">
        <f t="shared" si="3"/>
        <v>1.4092265944178237E-2</v>
      </c>
      <c r="X10" s="1">
        <v>4509730380.8100004</v>
      </c>
      <c r="Y10" s="8">
        <v>7.1364629999999998E-2</v>
      </c>
      <c r="Z10" s="3">
        <f t="shared" si="4"/>
        <v>104484021578.41998</v>
      </c>
      <c r="AA10" s="2">
        <f t="shared" si="5"/>
        <v>0.1078589206553924</v>
      </c>
      <c r="AB10" s="16"/>
    </row>
    <row r="11" spans="1:28">
      <c r="A11" s="12" t="s">
        <v>21</v>
      </c>
      <c r="B11" s="1">
        <v>1772844375.03</v>
      </c>
      <c r="C11" s="8">
        <v>0.15107957</v>
      </c>
      <c r="D11" s="1">
        <v>5350525516.9300003</v>
      </c>
      <c r="E11" s="8">
        <v>2.5866009999999998E-2</v>
      </c>
      <c r="F11" s="1">
        <v>1022040581.12</v>
      </c>
      <c r="G11" s="8">
        <v>0.15010783999999999</v>
      </c>
      <c r="H11" s="1">
        <v>8805759885.5699997</v>
      </c>
      <c r="I11" s="8">
        <v>2.9857135153163135E-2</v>
      </c>
      <c r="J11" s="1">
        <v>3798215060.1199999</v>
      </c>
      <c r="K11" s="8">
        <v>2.570629E-2</v>
      </c>
      <c r="L11" s="1">
        <v>48062351.829999998</v>
      </c>
      <c r="M11" s="8">
        <v>5.7976227408857292E-3</v>
      </c>
      <c r="N11" s="1">
        <v>4231886678.2800002</v>
      </c>
      <c r="O11" s="8">
        <v>2.3132219999999998E-2</v>
      </c>
      <c r="P11" s="3">
        <f t="shared" si="0"/>
        <v>25029334448.880001</v>
      </c>
      <c r="Q11" s="2">
        <f t="shared" si="1"/>
        <v>2.9127037347371987E-2</v>
      </c>
      <c r="R11" s="1">
        <v>341403455.81999999</v>
      </c>
      <c r="S11" s="8">
        <v>1.7276550000000002E-2</v>
      </c>
      <c r="T11" s="1">
        <v>847762839.15999997</v>
      </c>
      <c r="U11" s="8">
        <v>3.2063660000000001E-2</v>
      </c>
      <c r="V11" s="3">
        <f t="shared" si="2"/>
        <v>1189166294.98</v>
      </c>
      <c r="W11" s="2">
        <f t="shared" si="3"/>
        <v>2.5738925629055085E-2</v>
      </c>
      <c r="X11" s="1">
        <v>1241798886.2</v>
      </c>
      <c r="Y11" s="8">
        <v>1.9650959999999999E-2</v>
      </c>
      <c r="Z11" s="3">
        <f t="shared" si="4"/>
        <v>27460299630.060001</v>
      </c>
      <c r="AA11" s="2">
        <f t="shared" si="5"/>
        <v>2.8347284438596666E-2</v>
      </c>
      <c r="AB11" s="16"/>
    </row>
    <row r="12" spans="1:28">
      <c r="A12" s="12" t="s">
        <v>22</v>
      </c>
      <c r="B12" s="1">
        <v>828718851.78999996</v>
      </c>
      <c r="C12" s="8">
        <v>7.0622379999999998E-2</v>
      </c>
      <c r="D12" s="1">
        <v>16243561396.4</v>
      </c>
      <c r="E12" s="8">
        <v>7.8526150000000003E-2</v>
      </c>
      <c r="F12" s="1">
        <v>472927759.45999998</v>
      </c>
      <c r="G12" s="8">
        <v>6.9459240000000005E-2</v>
      </c>
      <c r="H12" s="1">
        <v>28273685204.5</v>
      </c>
      <c r="I12" s="8">
        <v>9.5865802769853958E-2</v>
      </c>
      <c r="J12" s="1">
        <v>12003135666.709999</v>
      </c>
      <c r="K12" s="8">
        <v>8.1237130000000005E-2</v>
      </c>
      <c r="L12" s="6">
        <v>0</v>
      </c>
      <c r="M12" s="6">
        <v>0</v>
      </c>
      <c r="N12" s="1">
        <v>10953681755.02</v>
      </c>
      <c r="O12" s="8">
        <v>5.9874709999999998E-2</v>
      </c>
      <c r="P12" s="3">
        <f t="shared" si="0"/>
        <v>68775710633.87999</v>
      </c>
      <c r="Q12" s="2">
        <f t="shared" si="1"/>
        <v>8.0035395919794861E-2</v>
      </c>
      <c r="R12" s="1">
        <v>481109752.82999998</v>
      </c>
      <c r="S12" s="8">
        <v>2.4346309999999999E-2</v>
      </c>
      <c r="T12" s="6">
        <v>0</v>
      </c>
      <c r="U12" s="6">
        <v>0</v>
      </c>
      <c r="V12" s="3">
        <f t="shared" si="2"/>
        <v>481109752.82999998</v>
      </c>
      <c r="W12" s="2">
        <f t="shared" si="3"/>
        <v>1.0413386420200139E-2</v>
      </c>
      <c r="X12" s="1">
        <v>6732526039.1400003</v>
      </c>
      <c r="Y12" s="8">
        <v>0.10653944999999999</v>
      </c>
      <c r="Z12" s="3">
        <f t="shared" si="4"/>
        <v>75989346425.849991</v>
      </c>
      <c r="AA12" s="2">
        <f t="shared" si="5"/>
        <v>7.8443849719636943E-2</v>
      </c>
      <c r="AB12" s="16"/>
    </row>
    <row r="13" spans="1:28">
      <c r="A13" s="13" t="s">
        <v>23</v>
      </c>
      <c r="B13" s="3">
        <f t="shared" ref="B13:AA13" si="6">SUM(B6:B12)</f>
        <v>11734507581.280003</v>
      </c>
      <c r="C13" s="7">
        <f t="shared" si="6"/>
        <v>0.99999999999999989</v>
      </c>
      <c r="D13" s="3">
        <f t="shared" si="6"/>
        <v>206855428768.29001</v>
      </c>
      <c r="E13" s="7">
        <f t="shared" si="6"/>
        <v>0.99999998999999995</v>
      </c>
      <c r="F13" s="3">
        <f t="shared" si="6"/>
        <v>6808708733.9699993</v>
      </c>
      <c r="G13" s="7">
        <f t="shared" si="6"/>
        <v>1</v>
      </c>
      <c r="H13" s="3">
        <f t="shared" si="6"/>
        <v>294929833033.13</v>
      </c>
      <c r="I13" s="7">
        <f t="shared" si="6"/>
        <v>1</v>
      </c>
      <c r="J13" s="3">
        <f t="shared" si="6"/>
        <v>147754305125.64999</v>
      </c>
      <c r="K13" s="7">
        <f t="shared" si="6"/>
        <v>1</v>
      </c>
      <c r="L13" s="3">
        <f t="shared" si="6"/>
        <v>8290010229.7199993</v>
      </c>
      <c r="M13" s="7">
        <f t="shared" si="6"/>
        <v>0.99999999999999989</v>
      </c>
      <c r="N13" s="3">
        <f>SUM(N6:N12)</f>
        <v>182943385869.42999</v>
      </c>
      <c r="O13" s="7">
        <f t="shared" si="6"/>
        <v>1</v>
      </c>
      <c r="P13" s="3">
        <f t="shared" si="6"/>
        <v>859316179341.46997</v>
      </c>
      <c r="Q13" s="7">
        <f t="shared" si="6"/>
        <v>1</v>
      </c>
      <c r="R13" s="3">
        <f t="shared" si="6"/>
        <v>19761092393.02</v>
      </c>
      <c r="S13" s="7">
        <f t="shared" si="6"/>
        <v>0.99999999999999989</v>
      </c>
      <c r="T13" s="3">
        <f t="shared" si="6"/>
        <v>26439992769.509998</v>
      </c>
      <c r="U13" s="7">
        <f t="shared" si="6"/>
        <v>1</v>
      </c>
      <c r="V13" s="3">
        <f t="shared" si="6"/>
        <v>46201085162.529999</v>
      </c>
      <c r="W13" s="7">
        <f t="shared" si="6"/>
        <v>1</v>
      </c>
      <c r="X13" s="3">
        <f t="shared" si="6"/>
        <v>63192796226.579987</v>
      </c>
      <c r="Y13" s="7">
        <f t="shared" si="6"/>
        <v>1</v>
      </c>
      <c r="Z13" s="3">
        <f>SUM(Z6:Z12)</f>
        <v>968710060730.57996</v>
      </c>
      <c r="AA13" s="7">
        <f t="shared" si="6"/>
        <v>1</v>
      </c>
    </row>
    <row r="14" spans="1:28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>
      <c r="A15" s="5" t="s">
        <v>24</v>
      </c>
      <c r="P15" s="16"/>
      <c r="R15" s="16"/>
      <c r="T15" s="16"/>
    </row>
    <row r="16" spans="1:28">
      <c r="A16" s="5" t="s">
        <v>25</v>
      </c>
      <c r="L16" s="16"/>
      <c r="P16" s="16"/>
    </row>
    <row r="17" spans="1:26" ht="15" customHeight="1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>
      <c r="H27" s="9"/>
    </row>
    <row r="28" spans="1:26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0FEB-E2EE-46ED-96A1-7B4C5EDDE098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27" sqref="R27"/>
    </sheetView>
  </sheetViews>
  <sheetFormatPr baseColWidth="10"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/>
      <c r="Y1"/>
      <c r="Z1"/>
      <c r="AA1"/>
      <c r="AB1"/>
    </row>
    <row r="2" spans="1:28">
      <c r="A2" s="27" t="s">
        <v>29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8" t="s">
        <v>1</v>
      </c>
      <c r="B4" s="24" t="s">
        <v>2</v>
      </c>
      <c r="C4" s="25"/>
      <c r="D4" s="24" t="s">
        <v>3</v>
      </c>
      <c r="E4" s="25"/>
      <c r="F4" s="24" t="s">
        <v>4</v>
      </c>
      <c r="G4" s="25"/>
      <c r="H4" s="24" t="s">
        <v>5</v>
      </c>
      <c r="I4" s="25"/>
      <c r="J4" s="24" t="s">
        <v>6</v>
      </c>
      <c r="K4" s="25"/>
      <c r="L4" s="24" t="s">
        <v>7</v>
      </c>
      <c r="M4" s="25"/>
      <c r="N4" s="24" t="s">
        <v>8</v>
      </c>
      <c r="O4" s="25"/>
      <c r="P4" s="24" t="s">
        <v>9</v>
      </c>
      <c r="Q4" s="25"/>
      <c r="R4" s="24" t="s">
        <v>10</v>
      </c>
      <c r="S4" s="25"/>
      <c r="T4" s="24" t="s">
        <v>11</v>
      </c>
      <c r="U4" s="25"/>
      <c r="V4" s="24" t="s">
        <v>12</v>
      </c>
      <c r="W4" s="25"/>
      <c r="X4" s="29" t="s">
        <v>13</v>
      </c>
      <c r="Y4" s="30"/>
      <c r="Z4" s="24" t="s">
        <v>14</v>
      </c>
      <c r="AA4" s="25"/>
    </row>
    <row r="5" spans="1:28" ht="31.5" customHeight="1">
      <c r="A5" s="28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1">
        <v>7434556.2300000004</v>
      </c>
      <c r="C6" s="8">
        <v>6.1886999999999999E-4</v>
      </c>
      <c r="D6" s="1">
        <v>2352320082.98</v>
      </c>
      <c r="E6" s="8">
        <v>1.1276660000000001E-2</v>
      </c>
      <c r="F6" s="1">
        <v>201206574.36000001</v>
      </c>
      <c r="G6" s="8">
        <v>2.8080669999999999E-2</v>
      </c>
      <c r="H6" s="1">
        <v>3662888382.3299999</v>
      </c>
      <c r="I6" s="8">
        <v>1.2331503583456744E-2</v>
      </c>
      <c r="J6" s="1">
        <v>4618380910.4399996</v>
      </c>
      <c r="K6" s="8">
        <v>3.0995089999999999E-2</v>
      </c>
      <c r="L6" s="1">
        <v>1285981370.45</v>
      </c>
      <c r="M6" s="8">
        <v>0.15376085</v>
      </c>
      <c r="N6" s="1">
        <v>2220855553.1199999</v>
      </c>
      <c r="O6" s="8">
        <v>1.202898E-2</v>
      </c>
      <c r="P6" s="3">
        <f t="shared" ref="P6:P12" si="0">+B6+D6+F6+H6+J6+L6+N6</f>
        <v>14349067429.91</v>
      </c>
      <c r="Q6" s="2">
        <f t="shared" ref="Q6:Q12" si="1">+P6/$P$13</f>
        <v>1.6553939317901403E-2</v>
      </c>
      <c r="R6" s="1">
        <v>643700347.92999995</v>
      </c>
      <c r="S6" s="8">
        <v>3.2428690000000003E-2</v>
      </c>
      <c r="T6" s="1">
        <v>1618813351.1600001</v>
      </c>
      <c r="U6" s="8">
        <v>6.1125119999999998E-2</v>
      </c>
      <c r="V6" s="3">
        <f t="shared" ref="V6:V12" si="2">R6+T6</f>
        <v>2262513699.0900002</v>
      </c>
      <c r="W6" s="2">
        <f t="shared" ref="W6:W12" si="3">V6/$V$13</f>
        <v>4.8831245044777691E-2</v>
      </c>
      <c r="X6" s="1">
        <v>2167946314.0500002</v>
      </c>
      <c r="Y6" s="8">
        <v>3.3986889999999999E-2</v>
      </c>
      <c r="Z6" s="3">
        <f t="shared" ref="Z6:Z12" si="4">P6+V6+X6</f>
        <v>18779527443.049999</v>
      </c>
      <c r="AA6" s="2">
        <f t="shared" ref="AA6:AA12" si="5">Z6/$Z$13</f>
        <v>1.9223044249143329E-2</v>
      </c>
      <c r="AB6" s="16"/>
    </row>
    <row r="7" spans="1:28">
      <c r="A7" s="12" t="s">
        <v>18</v>
      </c>
      <c r="B7" s="1">
        <v>172545986.56999999</v>
      </c>
      <c r="C7" s="8">
        <v>1.43632E-2</v>
      </c>
      <c r="D7" s="6">
        <v>0</v>
      </c>
      <c r="E7" s="6">
        <v>0</v>
      </c>
      <c r="F7" s="1">
        <v>192666606.97999999</v>
      </c>
      <c r="G7" s="8">
        <v>2.6888820000000001E-2</v>
      </c>
      <c r="H7" s="1">
        <v>1112806939.72</v>
      </c>
      <c r="I7" s="8">
        <v>3.7463829995615758E-3</v>
      </c>
      <c r="J7" s="1">
        <v>40349622.259999998</v>
      </c>
      <c r="K7" s="8">
        <v>2.7080000000000002E-4</v>
      </c>
      <c r="L7" s="6">
        <v>0</v>
      </c>
      <c r="M7" s="6">
        <v>0</v>
      </c>
      <c r="N7" s="1">
        <v>169266898.19</v>
      </c>
      <c r="O7" s="8">
        <v>9.1681E-4</v>
      </c>
      <c r="P7" s="3">
        <f t="shared" si="0"/>
        <v>1687636053.72</v>
      </c>
      <c r="Q7" s="2">
        <f t="shared" si="1"/>
        <v>1.9469575260166367E-3</v>
      </c>
      <c r="R7" s="6">
        <v>0</v>
      </c>
      <c r="S7" s="6">
        <v>0</v>
      </c>
      <c r="T7" s="1">
        <v>45908407.100000001</v>
      </c>
      <c r="U7" s="8">
        <v>1.73347E-3</v>
      </c>
      <c r="V7" s="3">
        <f t="shared" si="2"/>
        <v>45908407.100000001</v>
      </c>
      <c r="W7" s="2">
        <f t="shared" si="3"/>
        <v>9.9082921690912492E-4</v>
      </c>
      <c r="X7" s="6">
        <v>100399475.34</v>
      </c>
      <c r="Y7" s="6">
        <v>1.5739599999999999E-3</v>
      </c>
      <c r="Z7" s="3">
        <f t="shared" si="4"/>
        <v>1833943936.1599998</v>
      </c>
      <c r="AA7" s="2">
        <f t="shared" si="5"/>
        <v>1.8772562590917961E-3</v>
      </c>
      <c r="AB7" s="16"/>
    </row>
    <row r="8" spans="1:28">
      <c r="A8" s="12" t="s">
        <v>27</v>
      </c>
      <c r="B8" s="1">
        <v>50766575.140000001</v>
      </c>
      <c r="C8" s="8">
        <v>4.22595E-3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50766575.140000001</v>
      </c>
      <c r="Q8" s="20">
        <f t="shared" si="1"/>
        <v>5.8567346508769801E-5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50766575.140000001</v>
      </c>
      <c r="AA8" s="20">
        <f t="shared" si="5"/>
        <v>5.1965531254879377E-5</v>
      </c>
      <c r="AB8" s="16"/>
    </row>
    <row r="9" spans="1:28">
      <c r="A9" s="12" t="s">
        <v>19</v>
      </c>
      <c r="B9" s="1">
        <v>9059811422.5100002</v>
      </c>
      <c r="C9" s="8">
        <v>0.75416346000000001</v>
      </c>
      <c r="D9" s="1">
        <v>147591430734.16</v>
      </c>
      <c r="E9" s="8">
        <v>0.70753052000000005</v>
      </c>
      <c r="F9" s="1">
        <v>4911024318.7299995</v>
      </c>
      <c r="G9" s="8">
        <v>0.68538935999999995</v>
      </c>
      <c r="H9" s="1">
        <v>224769124873.42001</v>
      </c>
      <c r="I9" s="8">
        <v>0.75670918125653697</v>
      </c>
      <c r="J9" s="1">
        <v>116621505290.78</v>
      </c>
      <c r="K9" s="8">
        <v>0.78267551000000002</v>
      </c>
      <c r="L9" s="1">
        <v>7029072602.0299997</v>
      </c>
      <c r="M9" s="8">
        <v>0.84044465910056365</v>
      </c>
      <c r="N9" s="1">
        <v>147949499727.17999</v>
      </c>
      <c r="O9" s="8">
        <v>0.80134932999999997</v>
      </c>
      <c r="P9" s="3">
        <f t="shared" si="0"/>
        <v>657931468968.81006</v>
      </c>
      <c r="Q9" s="2">
        <f t="shared" si="1"/>
        <v>0.7590289519404485</v>
      </c>
      <c r="R9" s="1">
        <v>17854577718.57</v>
      </c>
      <c r="S9" s="8">
        <v>0.89948771999999999</v>
      </c>
      <c r="T9" s="1">
        <v>23843726100.599998</v>
      </c>
      <c r="U9" s="8">
        <v>0.90032036999999998</v>
      </c>
      <c r="V9" s="3">
        <f t="shared" si="2"/>
        <v>41698303819.169998</v>
      </c>
      <c r="W9" s="2">
        <f t="shared" si="3"/>
        <v>0.89996365218228136</v>
      </c>
      <c r="X9" s="1">
        <v>48208267365.739998</v>
      </c>
      <c r="Y9" s="8">
        <v>0.75576091999999995</v>
      </c>
      <c r="Z9" s="3">
        <f t="shared" si="4"/>
        <v>747838040153.72009</v>
      </c>
      <c r="AA9" s="2">
        <f t="shared" si="5"/>
        <v>0.76549975928110003</v>
      </c>
      <c r="AB9" s="16"/>
    </row>
    <row r="10" spans="1:28">
      <c r="A10" s="12" t="s">
        <v>20</v>
      </c>
      <c r="B10" s="1">
        <v>120452662.8</v>
      </c>
      <c r="C10" s="8">
        <v>1.0026810000000001E-2</v>
      </c>
      <c r="D10" s="1">
        <v>37313974196.93</v>
      </c>
      <c r="E10" s="8">
        <v>0.17887743</v>
      </c>
      <c r="F10" s="1">
        <v>81082761.049999997</v>
      </c>
      <c r="G10" s="8">
        <v>1.131602E-2</v>
      </c>
      <c r="H10" s="1">
        <v>30034505169.830002</v>
      </c>
      <c r="I10" s="8">
        <v>0.10111435825230151</v>
      </c>
      <c r="J10" s="1">
        <v>11402804093.799999</v>
      </c>
      <c r="K10" s="8">
        <v>7.6527010000000006E-2</v>
      </c>
      <c r="L10" s="6">
        <v>0</v>
      </c>
      <c r="M10" s="6">
        <v>0</v>
      </c>
      <c r="N10" s="1">
        <v>19105930927.080002</v>
      </c>
      <c r="O10" s="8">
        <v>0.1034848</v>
      </c>
      <c r="P10" s="3">
        <f t="shared" si="0"/>
        <v>98058749811.490005</v>
      </c>
      <c r="Q10" s="2">
        <f t="shared" si="1"/>
        <v>0.11312641758063455</v>
      </c>
      <c r="R10" s="1">
        <v>528725734.82999998</v>
      </c>
      <c r="S10" s="8">
        <v>2.6636440000000001E-2</v>
      </c>
      <c r="T10" s="1">
        <v>124912783.33</v>
      </c>
      <c r="U10" s="8">
        <v>4.7166100000000004E-3</v>
      </c>
      <c r="V10" s="3">
        <f t="shared" si="2"/>
        <v>653638518.15999997</v>
      </c>
      <c r="W10" s="2">
        <f t="shared" si="3"/>
        <v>1.4107310229243688E-2</v>
      </c>
      <c r="X10" s="1">
        <v>4529240256.1599998</v>
      </c>
      <c r="Y10" s="8">
        <v>7.1004890000000001E-2</v>
      </c>
      <c r="Z10" s="3">
        <f t="shared" si="4"/>
        <v>103241628585.81001</v>
      </c>
      <c r="AA10" s="2">
        <f t="shared" si="5"/>
        <v>0.10567989001198867</v>
      </c>
      <c r="AB10" s="16"/>
    </row>
    <row r="11" spans="1:28">
      <c r="A11" s="12" t="s">
        <v>21</v>
      </c>
      <c r="B11" s="1">
        <v>1773224529.8900001</v>
      </c>
      <c r="C11" s="8">
        <v>0.14760806000000001</v>
      </c>
      <c r="D11" s="1">
        <v>4875799921.0100002</v>
      </c>
      <c r="E11" s="8">
        <v>2.3373830000000002E-2</v>
      </c>
      <c r="F11" s="1">
        <v>1308405794.3699999</v>
      </c>
      <c r="G11" s="8">
        <v>0.18260293</v>
      </c>
      <c r="H11" s="1">
        <v>9285922687.3299999</v>
      </c>
      <c r="I11" s="8">
        <v>3.1262047035588783E-2</v>
      </c>
      <c r="J11" s="1">
        <v>3796417146.8000002</v>
      </c>
      <c r="K11" s="8">
        <v>2.5478689999999998E-2</v>
      </c>
      <c r="L11" s="1">
        <v>48462323.229999997</v>
      </c>
      <c r="M11" s="8">
        <v>5.7944900000000002E-3</v>
      </c>
      <c r="N11" s="1">
        <v>4166884648.0900002</v>
      </c>
      <c r="O11" s="8">
        <v>2.2569390000000002E-2</v>
      </c>
      <c r="P11" s="3">
        <f t="shared" si="0"/>
        <v>25255117050.719997</v>
      </c>
      <c r="Q11" s="2">
        <f t="shared" si="1"/>
        <v>2.9135808105038512E-2</v>
      </c>
      <c r="R11" s="1">
        <v>342338905.37</v>
      </c>
      <c r="S11" s="8">
        <v>1.7246540000000001E-2</v>
      </c>
      <c r="T11" s="1">
        <v>850241199.95000005</v>
      </c>
      <c r="U11" s="8">
        <v>3.2104439999999998E-2</v>
      </c>
      <c r="V11" s="3">
        <f t="shared" si="2"/>
        <v>1192580105.3200002</v>
      </c>
      <c r="W11" s="2">
        <f t="shared" si="3"/>
        <v>2.5739146411281548E-2</v>
      </c>
      <c r="X11" s="1">
        <v>1241790102.3099999</v>
      </c>
      <c r="Y11" s="8">
        <v>1.9467539999999998E-2</v>
      </c>
      <c r="Z11" s="3">
        <f t="shared" si="4"/>
        <v>27689487258.349998</v>
      </c>
      <c r="AA11" s="2">
        <f t="shared" si="5"/>
        <v>2.8343430920586839E-2</v>
      </c>
      <c r="AB11" s="16"/>
    </row>
    <row r="12" spans="1:28">
      <c r="A12" s="12" t="s">
        <v>22</v>
      </c>
      <c r="B12" s="1">
        <v>828824921.65999997</v>
      </c>
      <c r="C12" s="8">
        <v>6.8993650000000004E-2</v>
      </c>
      <c r="D12" s="1">
        <v>16467271851.73</v>
      </c>
      <c r="E12" s="8">
        <v>7.8941559999999994E-2</v>
      </c>
      <c r="F12" s="1">
        <v>470919676.31</v>
      </c>
      <c r="G12" s="8">
        <v>6.5722199999999995E-2</v>
      </c>
      <c r="H12" s="1">
        <v>28169769416.279999</v>
      </c>
      <c r="I12" s="8">
        <v>9.4836526872554575E-2</v>
      </c>
      <c r="J12" s="1">
        <v>12524189099.77</v>
      </c>
      <c r="K12" s="8">
        <v>8.40529E-2</v>
      </c>
      <c r="L12" s="6">
        <v>0</v>
      </c>
      <c r="M12" s="6">
        <v>0</v>
      </c>
      <c r="N12" s="1">
        <v>11013034993.6</v>
      </c>
      <c r="O12" s="8">
        <v>5.9650679999999998E-2</v>
      </c>
      <c r="P12" s="3">
        <f t="shared" si="0"/>
        <v>69474009959.350006</v>
      </c>
      <c r="Q12" s="2">
        <f t="shared" si="1"/>
        <v>8.014935818345173E-2</v>
      </c>
      <c r="R12" s="1">
        <v>480375378.08999997</v>
      </c>
      <c r="S12" s="8">
        <v>2.4200610000000001E-2</v>
      </c>
      <c r="T12" s="6">
        <v>0</v>
      </c>
      <c r="U12" s="6">
        <v>0</v>
      </c>
      <c r="V12" s="3">
        <f t="shared" si="2"/>
        <v>480375378.08999997</v>
      </c>
      <c r="W12" s="2">
        <f t="shared" si="3"/>
        <v>1.0367816915506516E-2</v>
      </c>
      <c r="X12" s="1">
        <v>7540078736.0900002</v>
      </c>
      <c r="Y12" s="8">
        <v>0.1182058</v>
      </c>
      <c r="Z12" s="3">
        <f t="shared" si="4"/>
        <v>77494464073.529999</v>
      </c>
      <c r="AA12" s="2">
        <f t="shared" si="5"/>
        <v>7.9324653746834381E-2</v>
      </c>
      <c r="AB12" s="16"/>
    </row>
    <row r="13" spans="1:28">
      <c r="A13" s="13" t="s">
        <v>23</v>
      </c>
      <c r="B13" s="3">
        <f t="shared" ref="B13:AA13" si="6">SUM(B6:B12)</f>
        <v>12013060654.799999</v>
      </c>
      <c r="C13" s="7">
        <f t="shared" si="6"/>
        <v>1</v>
      </c>
      <c r="D13" s="3">
        <f t="shared" si="6"/>
        <v>208600796786.81003</v>
      </c>
      <c r="E13" s="7">
        <f t="shared" si="6"/>
        <v>1.0000000000000002</v>
      </c>
      <c r="F13" s="3">
        <f t="shared" si="6"/>
        <v>7165305731.8000002</v>
      </c>
      <c r="G13" s="7">
        <f t="shared" si="6"/>
        <v>0.99999999999999978</v>
      </c>
      <c r="H13" s="3">
        <f t="shared" si="6"/>
        <v>297035017468.90997</v>
      </c>
      <c r="I13" s="7">
        <f t="shared" si="6"/>
        <v>1.0000000000000002</v>
      </c>
      <c r="J13" s="3">
        <f t="shared" si="6"/>
        <v>149003646163.85001</v>
      </c>
      <c r="K13" s="7">
        <f t="shared" si="6"/>
        <v>1</v>
      </c>
      <c r="L13" s="3">
        <f t="shared" si="6"/>
        <v>8363516295.7099991</v>
      </c>
      <c r="M13" s="7">
        <f t="shared" si="6"/>
        <v>0.9999999991005637</v>
      </c>
      <c r="N13" s="3">
        <f>SUM(N6:N12)</f>
        <v>184625472747.26001</v>
      </c>
      <c r="O13" s="7">
        <f t="shared" si="6"/>
        <v>0.99999998999999995</v>
      </c>
      <c r="P13" s="3">
        <f t="shared" si="6"/>
        <v>866806815849.14001</v>
      </c>
      <c r="Q13" s="7">
        <f t="shared" si="6"/>
        <v>1</v>
      </c>
      <c r="R13" s="3">
        <f t="shared" si="6"/>
        <v>19849718084.790001</v>
      </c>
      <c r="S13" s="7">
        <f t="shared" si="6"/>
        <v>1</v>
      </c>
      <c r="T13" s="3">
        <f t="shared" si="6"/>
        <v>26483601842.139999</v>
      </c>
      <c r="U13" s="7">
        <f t="shared" si="6"/>
        <v>1.0000000099999999</v>
      </c>
      <c r="V13" s="3">
        <f t="shared" si="6"/>
        <v>46333319926.93</v>
      </c>
      <c r="W13" s="7">
        <f t="shared" si="6"/>
        <v>0.99999999999999989</v>
      </c>
      <c r="X13" s="3">
        <f t="shared" si="6"/>
        <v>63787722249.689987</v>
      </c>
      <c r="Y13" s="7">
        <f t="shared" si="6"/>
        <v>0.99999999999999989</v>
      </c>
      <c r="Z13" s="3">
        <f>SUM(Z6:Z12)</f>
        <v>976927858025.76013</v>
      </c>
      <c r="AA13" s="7">
        <f t="shared" si="6"/>
        <v>1</v>
      </c>
    </row>
    <row r="14" spans="1:28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>
      <c r="A15" s="5" t="s">
        <v>24</v>
      </c>
      <c r="P15" s="16"/>
      <c r="R15" s="16"/>
      <c r="T15" s="16"/>
    </row>
    <row r="16" spans="1:28">
      <c r="A16" s="5" t="s">
        <v>25</v>
      </c>
      <c r="L16" s="16"/>
      <c r="P16" s="16"/>
    </row>
    <row r="17" spans="1:26" ht="15" customHeight="1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>
      <c r="H27" s="9"/>
    </row>
    <row r="28" spans="1:26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4F5DC-1474-424E-8057-B2E372EACC5F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3" sqref="H23"/>
    </sheetView>
  </sheetViews>
  <sheetFormatPr baseColWidth="10"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/>
      <c r="Y1"/>
      <c r="Z1"/>
      <c r="AA1"/>
      <c r="AB1"/>
    </row>
    <row r="2" spans="1:28">
      <c r="A2" s="27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8" t="s">
        <v>1</v>
      </c>
      <c r="B4" s="24" t="s">
        <v>2</v>
      </c>
      <c r="C4" s="25"/>
      <c r="D4" s="24" t="s">
        <v>3</v>
      </c>
      <c r="E4" s="25"/>
      <c r="F4" s="24" t="s">
        <v>4</v>
      </c>
      <c r="G4" s="25"/>
      <c r="H4" s="24" t="s">
        <v>5</v>
      </c>
      <c r="I4" s="25"/>
      <c r="J4" s="24" t="s">
        <v>6</v>
      </c>
      <c r="K4" s="25"/>
      <c r="L4" s="24" t="s">
        <v>7</v>
      </c>
      <c r="M4" s="25"/>
      <c r="N4" s="24" t="s">
        <v>8</v>
      </c>
      <c r="O4" s="25"/>
      <c r="P4" s="24" t="s">
        <v>9</v>
      </c>
      <c r="Q4" s="25"/>
      <c r="R4" s="24" t="s">
        <v>10</v>
      </c>
      <c r="S4" s="25"/>
      <c r="T4" s="24" t="s">
        <v>11</v>
      </c>
      <c r="U4" s="25"/>
      <c r="V4" s="24" t="s">
        <v>12</v>
      </c>
      <c r="W4" s="25"/>
      <c r="X4" s="29" t="s">
        <v>13</v>
      </c>
      <c r="Y4" s="30"/>
      <c r="Z4" s="24" t="s">
        <v>14</v>
      </c>
      <c r="AA4" s="25"/>
    </row>
    <row r="5" spans="1:28" ht="31.5" customHeight="1">
      <c r="A5" s="28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1">
        <v>7490376.4900000002</v>
      </c>
      <c r="C6" s="8">
        <v>6.0753000000000001E-4</v>
      </c>
      <c r="D6" s="1">
        <v>715036024.16999996</v>
      </c>
      <c r="E6" s="8">
        <v>3.40858E-3</v>
      </c>
      <c r="F6" s="1">
        <v>62139478.259999998</v>
      </c>
      <c r="G6" s="8">
        <v>8.4129500000000006E-3</v>
      </c>
      <c r="H6" s="1">
        <v>3343227219.3899999</v>
      </c>
      <c r="I6" s="8">
        <v>1.1191986919856962E-2</v>
      </c>
      <c r="J6" s="1">
        <v>3695784913.6199999</v>
      </c>
      <c r="K6" s="8">
        <v>2.4647539999999999E-2</v>
      </c>
      <c r="L6" s="1">
        <v>1347936033.8399999</v>
      </c>
      <c r="M6" s="8">
        <v>0.16013833999999999</v>
      </c>
      <c r="N6" s="1">
        <v>2342019909.3600001</v>
      </c>
      <c r="O6" s="8">
        <v>1.25989E-2</v>
      </c>
      <c r="P6" s="3">
        <f t="shared" ref="P6:P12" si="0">+B6+D6+F6+H6+J6+L6+N6</f>
        <v>11513633955.130001</v>
      </c>
      <c r="Q6" s="2">
        <f t="shared" ref="Q6:Q12" si="1">+P6/$P$13</f>
        <v>1.3196739000008395E-2</v>
      </c>
      <c r="R6" s="1">
        <v>696865306.24000001</v>
      </c>
      <c r="S6" s="8">
        <v>3.5023600000000002E-2</v>
      </c>
      <c r="T6" s="1">
        <v>1575419939.9100001</v>
      </c>
      <c r="U6" s="8">
        <v>5.9421830000000002E-2</v>
      </c>
      <c r="V6" s="3">
        <f t="shared" ref="V6:V12" si="2">R6+T6</f>
        <v>2272285246.1500001</v>
      </c>
      <c r="W6" s="2">
        <f t="shared" ref="W6:W12" si="3">V6/$V$13</f>
        <v>4.8961645067009764E-2</v>
      </c>
      <c r="X6" s="1">
        <v>2096579250.53</v>
      </c>
      <c r="Y6" s="8">
        <v>3.2568270000000003E-2</v>
      </c>
      <c r="Z6" s="3">
        <f t="shared" ref="Z6:Z12" si="4">P6+V6+X6</f>
        <v>15882498451.810001</v>
      </c>
      <c r="AA6" s="2">
        <f t="shared" ref="AA6:AA12" si="5">Z6/$Z$13</f>
        <v>1.6153145395325464E-2</v>
      </c>
      <c r="AB6" s="16"/>
    </row>
    <row r="7" spans="1:28">
      <c r="A7" s="12" t="s">
        <v>18</v>
      </c>
      <c r="B7" s="1">
        <v>196618773.62</v>
      </c>
      <c r="C7" s="8">
        <v>1.5947389999999999E-2</v>
      </c>
      <c r="D7" s="6">
        <v>0</v>
      </c>
      <c r="E7" s="6">
        <v>0</v>
      </c>
      <c r="F7" s="1">
        <v>301444573.5</v>
      </c>
      <c r="G7" s="8">
        <v>4.0812040000000001E-2</v>
      </c>
      <c r="H7" s="1">
        <v>1024990795.67</v>
      </c>
      <c r="I7" s="8">
        <v>3.4313203456765124E-3</v>
      </c>
      <c r="J7" s="1">
        <v>65480653.270000003</v>
      </c>
      <c r="K7" s="8">
        <v>4.3669999999999999E-4</v>
      </c>
      <c r="L7" s="6">
        <v>0</v>
      </c>
      <c r="M7" s="6">
        <v>0</v>
      </c>
      <c r="N7" s="1">
        <v>170940619.08000001</v>
      </c>
      <c r="O7" s="8">
        <v>9.1958000000000003E-4</v>
      </c>
      <c r="P7" s="3">
        <f t="shared" si="0"/>
        <v>1759475415.1399999</v>
      </c>
      <c r="Q7" s="2">
        <f t="shared" si="1"/>
        <v>2.0166819547175561E-3</v>
      </c>
      <c r="R7" s="6">
        <v>0</v>
      </c>
      <c r="S7" s="6">
        <v>0</v>
      </c>
      <c r="T7" s="1">
        <v>46476648.270000003</v>
      </c>
      <c r="U7" s="8">
        <v>1.7530099999999999E-3</v>
      </c>
      <c r="V7" s="3">
        <f t="shared" si="2"/>
        <v>46476648.270000003</v>
      </c>
      <c r="W7" s="2">
        <f t="shared" si="3"/>
        <v>1.001446961976083E-3</v>
      </c>
      <c r="X7" s="6">
        <v>0</v>
      </c>
      <c r="Y7" s="6">
        <v>0</v>
      </c>
      <c r="Z7" s="3">
        <f t="shared" si="4"/>
        <v>1805952063.4099998</v>
      </c>
      <c r="AA7" s="2">
        <f t="shared" si="5"/>
        <v>1.83672652925241E-3</v>
      </c>
      <c r="AB7" s="16"/>
    </row>
    <row r="8" spans="1:28">
      <c r="A8" s="12" t="s">
        <v>27</v>
      </c>
      <c r="B8" s="1">
        <v>51125981.659999996</v>
      </c>
      <c r="C8" s="8">
        <v>4.1467400000000003E-3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51125981.659999996</v>
      </c>
      <c r="Q8" s="20">
        <f t="shared" si="1"/>
        <v>5.8599764306873676E-5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51125981.659999996</v>
      </c>
      <c r="AA8" s="20">
        <f t="shared" si="5"/>
        <v>5.1997197905510146E-5</v>
      </c>
      <c r="AB8" s="16"/>
    </row>
    <row r="9" spans="1:28">
      <c r="A9" s="12" t="s">
        <v>19</v>
      </c>
      <c r="B9" s="1">
        <v>9345679845.3099995</v>
      </c>
      <c r="C9" s="8">
        <v>0.75801123999999998</v>
      </c>
      <c r="D9" s="1">
        <v>150291363643.94</v>
      </c>
      <c r="E9" s="8">
        <v>0.71643889000000005</v>
      </c>
      <c r="F9" s="1">
        <v>5090830585.8599997</v>
      </c>
      <c r="G9" s="8">
        <v>0.68923835</v>
      </c>
      <c r="H9" s="1">
        <v>226891370984.39001</v>
      </c>
      <c r="I9" s="8">
        <v>0.75955509142720945</v>
      </c>
      <c r="J9" s="1">
        <v>118000066914.08</v>
      </c>
      <c r="K9" s="8">
        <v>0.78695371000000003</v>
      </c>
      <c r="L9" s="1">
        <v>7020559925.5699997</v>
      </c>
      <c r="M9" s="8">
        <v>0.83406095022345583</v>
      </c>
      <c r="N9" s="1">
        <v>149116255085</v>
      </c>
      <c r="O9" s="8">
        <v>0.80217141999999997</v>
      </c>
      <c r="P9" s="3">
        <f t="shared" si="0"/>
        <v>665756126984.15002</v>
      </c>
      <c r="Q9" s="2">
        <f t="shared" si="1"/>
        <v>0.76307878813115115</v>
      </c>
      <c r="R9" s="1">
        <v>17115511390.01</v>
      </c>
      <c r="S9" s="8">
        <v>0.86020479000000005</v>
      </c>
      <c r="T9" s="1">
        <v>23911621535.860001</v>
      </c>
      <c r="U9" s="8">
        <v>0.90190073000000004</v>
      </c>
      <c r="V9" s="3">
        <f t="shared" si="2"/>
        <v>41027132925.870003</v>
      </c>
      <c r="W9" s="2">
        <f t="shared" si="3"/>
        <v>0.88402454042113376</v>
      </c>
      <c r="X9" s="1">
        <v>48287803754.599998</v>
      </c>
      <c r="Y9" s="8">
        <v>0.75010286999999998</v>
      </c>
      <c r="Z9" s="3">
        <f t="shared" si="4"/>
        <v>755071063664.62</v>
      </c>
      <c r="AA9" s="2">
        <f t="shared" si="5"/>
        <v>0.76793791053621596</v>
      </c>
      <c r="AB9" s="16"/>
    </row>
    <row r="10" spans="1:28">
      <c r="A10" s="12" t="s">
        <v>20</v>
      </c>
      <c r="B10" s="1">
        <v>117547087.25</v>
      </c>
      <c r="C10" s="8">
        <v>9.5340300000000006E-3</v>
      </c>
      <c r="D10" s="1">
        <v>37458365300.860001</v>
      </c>
      <c r="E10" s="8">
        <v>0.17856401999999999</v>
      </c>
      <c r="F10" s="1">
        <v>125262009.84</v>
      </c>
      <c r="G10" s="8">
        <v>1.6958999999999998E-2</v>
      </c>
      <c r="H10" s="1">
        <v>30075411134.490002</v>
      </c>
      <c r="I10" s="8">
        <v>0.10068224082237183</v>
      </c>
      <c r="J10" s="1">
        <v>11379519844.290001</v>
      </c>
      <c r="K10" s="8">
        <v>7.5891100000000003E-2</v>
      </c>
      <c r="L10" s="6">
        <v>0</v>
      </c>
      <c r="M10" s="6">
        <v>0</v>
      </c>
      <c r="N10" s="1">
        <v>19127766510.240002</v>
      </c>
      <c r="O10" s="8">
        <v>0.10289789000000001</v>
      </c>
      <c r="P10" s="3">
        <f t="shared" si="0"/>
        <v>98283871886.970016</v>
      </c>
      <c r="Q10" s="2">
        <f t="shared" si="1"/>
        <v>0.11265136708855542</v>
      </c>
      <c r="R10" s="1">
        <v>531214670.94</v>
      </c>
      <c r="S10" s="8">
        <v>2.6698199999999998E-2</v>
      </c>
      <c r="T10" s="1">
        <v>124175519.69</v>
      </c>
      <c r="U10" s="8">
        <v>4.6836600000000001E-3</v>
      </c>
      <c r="V10" s="3">
        <f t="shared" si="2"/>
        <v>655390190.63</v>
      </c>
      <c r="W10" s="2">
        <f t="shared" si="3"/>
        <v>1.412189862535755E-2</v>
      </c>
      <c r="X10" s="1">
        <v>4549167750.8199997</v>
      </c>
      <c r="Y10" s="8">
        <v>7.0666779999999998E-2</v>
      </c>
      <c r="Z10" s="3">
        <f t="shared" si="4"/>
        <v>103488429828.42001</v>
      </c>
      <c r="AA10" s="2">
        <f t="shared" si="5"/>
        <v>0.10525193242262833</v>
      </c>
      <c r="AB10" s="16"/>
    </row>
    <row r="11" spans="1:28">
      <c r="A11" s="12" t="s">
        <v>21</v>
      </c>
      <c r="B11" s="1">
        <v>1776205557.98</v>
      </c>
      <c r="C11" s="8">
        <v>0.14406483</v>
      </c>
      <c r="D11" s="1">
        <v>4893297785.5</v>
      </c>
      <c r="E11" s="8">
        <v>2.3326349999999999E-2</v>
      </c>
      <c r="F11" s="1">
        <v>1339352042.47</v>
      </c>
      <c r="G11" s="8">
        <v>0.18133245000000001</v>
      </c>
      <c r="H11" s="1">
        <v>9347289770.6000004</v>
      </c>
      <c r="I11" s="8">
        <v>3.1291544960487562E-2</v>
      </c>
      <c r="J11" s="1">
        <v>3803047780.9499998</v>
      </c>
      <c r="K11" s="8">
        <v>2.5362889999999999E-2</v>
      </c>
      <c r="L11" s="1">
        <v>48826448.130000003</v>
      </c>
      <c r="M11" s="8">
        <v>5.8007099999999997E-3</v>
      </c>
      <c r="N11" s="1">
        <v>4191427473.8000002</v>
      </c>
      <c r="O11" s="8">
        <v>2.25478E-2</v>
      </c>
      <c r="P11" s="3">
        <f t="shared" si="0"/>
        <v>25399446859.43</v>
      </c>
      <c r="Q11" s="2">
        <f t="shared" si="1"/>
        <v>2.9112430728191929E-2</v>
      </c>
      <c r="R11" s="1">
        <v>343117488.81</v>
      </c>
      <c r="S11" s="8">
        <v>1.724467E-2</v>
      </c>
      <c r="T11" s="1">
        <v>854782551.07000005</v>
      </c>
      <c r="U11" s="8">
        <v>3.2240770000000002E-2</v>
      </c>
      <c r="V11" s="3">
        <f t="shared" si="2"/>
        <v>1197900039.8800001</v>
      </c>
      <c r="W11" s="2">
        <f t="shared" si="3"/>
        <v>2.5811529022483331E-2</v>
      </c>
      <c r="X11" s="1">
        <v>1245969935.05</v>
      </c>
      <c r="Y11" s="8">
        <v>1.9354900000000001E-2</v>
      </c>
      <c r="Z11" s="3">
        <f t="shared" si="4"/>
        <v>27843316834.360001</v>
      </c>
      <c r="AA11" s="2">
        <f t="shared" si="5"/>
        <v>2.8317783028795132E-2</v>
      </c>
      <c r="AB11" s="16"/>
    </row>
    <row r="12" spans="1:28">
      <c r="A12" s="12" t="s">
        <v>22</v>
      </c>
      <c r="B12" s="1">
        <v>834542416.02999997</v>
      </c>
      <c r="C12" s="8">
        <v>6.7688230000000002E-2</v>
      </c>
      <c r="D12" s="1">
        <v>16417489730.09</v>
      </c>
      <c r="E12" s="8">
        <v>7.8262170000000006E-2</v>
      </c>
      <c r="F12" s="1">
        <v>467139764.52999997</v>
      </c>
      <c r="G12" s="8">
        <v>6.3245209999999996E-2</v>
      </c>
      <c r="H12" s="1">
        <v>28033857936.77</v>
      </c>
      <c r="I12" s="8">
        <v>9.3847815524397804E-2</v>
      </c>
      <c r="J12" s="1">
        <v>13001471372.92</v>
      </c>
      <c r="K12" s="8">
        <v>8.6708049999999995E-2</v>
      </c>
      <c r="L12" s="6">
        <v>0</v>
      </c>
      <c r="M12" s="6">
        <v>0</v>
      </c>
      <c r="N12" s="1">
        <v>10942351706.58</v>
      </c>
      <c r="O12" s="8">
        <v>5.8864420000000001E-2</v>
      </c>
      <c r="P12" s="3">
        <f t="shared" si="0"/>
        <v>69696852926.919998</v>
      </c>
      <c r="Q12" s="2">
        <f t="shared" si="1"/>
        <v>7.9885393333068586E-2</v>
      </c>
      <c r="R12" s="1">
        <v>1210310443.8900001</v>
      </c>
      <c r="S12" s="8">
        <v>6.0828729999999998E-2</v>
      </c>
      <c r="T12" s="6">
        <v>0</v>
      </c>
      <c r="U12" s="6">
        <v>0</v>
      </c>
      <c r="V12" s="3">
        <f t="shared" si="2"/>
        <v>1210310443.8900001</v>
      </c>
      <c r="W12" s="2">
        <f t="shared" si="3"/>
        <v>2.6078939902039647E-2</v>
      </c>
      <c r="X12" s="1">
        <v>8195388366.9200001</v>
      </c>
      <c r="Y12" s="8">
        <v>0.12730717999999999</v>
      </c>
      <c r="Z12" s="3">
        <f t="shared" si="4"/>
        <v>79102551737.729996</v>
      </c>
      <c r="AA12" s="2">
        <f t="shared" si="5"/>
        <v>8.0450504889877206E-2</v>
      </c>
      <c r="AB12" s="16"/>
    </row>
    <row r="13" spans="1:28">
      <c r="A13" s="13" t="s">
        <v>23</v>
      </c>
      <c r="B13" s="3">
        <f t="shared" ref="B13:AA13" si="6">SUM(B6:B12)</f>
        <v>12329210038.34</v>
      </c>
      <c r="C13" s="7">
        <f t="shared" si="6"/>
        <v>0.99999998999999995</v>
      </c>
      <c r="D13" s="3">
        <f t="shared" si="6"/>
        <v>209775552484.56003</v>
      </c>
      <c r="E13" s="7">
        <f t="shared" si="6"/>
        <v>1.0000000099999999</v>
      </c>
      <c r="F13" s="3">
        <f t="shared" si="6"/>
        <v>7386168454.46</v>
      </c>
      <c r="G13" s="7">
        <f t="shared" si="6"/>
        <v>1</v>
      </c>
      <c r="H13" s="3">
        <f t="shared" si="6"/>
        <v>298716147841.31</v>
      </c>
      <c r="I13" s="7">
        <f t="shared" si="6"/>
        <v>1.0000000000000002</v>
      </c>
      <c r="J13" s="3">
        <f t="shared" si="6"/>
        <v>149945371479.13</v>
      </c>
      <c r="K13" s="7">
        <f t="shared" si="6"/>
        <v>0.99999999000000006</v>
      </c>
      <c r="L13" s="3">
        <f t="shared" si="6"/>
        <v>8417322407.54</v>
      </c>
      <c r="M13" s="7">
        <f t="shared" si="6"/>
        <v>1.0000000002234557</v>
      </c>
      <c r="N13" s="3">
        <f>SUM(N6:N12)</f>
        <v>185890761304.05997</v>
      </c>
      <c r="O13" s="7">
        <f t="shared" si="6"/>
        <v>1.0000000099999999</v>
      </c>
      <c r="P13" s="3">
        <f t="shared" si="6"/>
        <v>872460534009.40015</v>
      </c>
      <c r="Q13" s="7">
        <f t="shared" si="6"/>
        <v>0.99999999999999978</v>
      </c>
      <c r="R13" s="3">
        <f t="shared" si="6"/>
        <v>19897019299.889999</v>
      </c>
      <c r="S13" s="7">
        <f t="shared" si="6"/>
        <v>0.99999999000000006</v>
      </c>
      <c r="T13" s="3">
        <f t="shared" si="6"/>
        <v>26512476194.799999</v>
      </c>
      <c r="U13" s="7">
        <f t="shared" si="6"/>
        <v>1</v>
      </c>
      <c r="V13" s="3">
        <f t="shared" si="6"/>
        <v>46409495494.689995</v>
      </c>
      <c r="W13" s="7">
        <f t="shared" si="6"/>
        <v>1</v>
      </c>
      <c r="X13" s="3">
        <f t="shared" si="6"/>
        <v>64374909057.919998</v>
      </c>
      <c r="Y13" s="7">
        <f t="shared" si="6"/>
        <v>0.99999999999999989</v>
      </c>
      <c r="Z13" s="3">
        <f>SUM(Z6:Z12)</f>
        <v>983244938562.01001</v>
      </c>
      <c r="AA13" s="7">
        <f t="shared" si="6"/>
        <v>1</v>
      </c>
    </row>
    <row r="14" spans="1:28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>
      <c r="A15" s="5" t="s">
        <v>24</v>
      </c>
      <c r="P15" s="16"/>
      <c r="R15" s="16"/>
      <c r="T15" s="16"/>
    </row>
    <row r="16" spans="1:28">
      <c r="A16" s="5" t="s">
        <v>25</v>
      </c>
      <c r="L16" s="16"/>
      <c r="P16" s="16"/>
    </row>
    <row r="17" spans="1:26" ht="15" customHeight="1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>
      <c r="H27" s="9"/>
    </row>
    <row r="28" spans="1:26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C1C45-F8EF-46AD-90EC-4161A740AEC5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T24" sqref="T24"/>
    </sheetView>
  </sheetViews>
  <sheetFormatPr baseColWidth="10"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/>
      <c r="Y1"/>
      <c r="Z1"/>
      <c r="AA1"/>
      <c r="AB1"/>
    </row>
    <row r="2" spans="1:28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8" t="s">
        <v>1</v>
      </c>
      <c r="B4" s="24" t="s">
        <v>2</v>
      </c>
      <c r="C4" s="25"/>
      <c r="D4" s="24" t="s">
        <v>3</v>
      </c>
      <c r="E4" s="25"/>
      <c r="F4" s="24" t="s">
        <v>4</v>
      </c>
      <c r="G4" s="25"/>
      <c r="H4" s="24" t="s">
        <v>5</v>
      </c>
      <c r="I4" s="25"/>
      <c r="J4" s="24" t="s">
        <v>6</v>
      </c>
      <c r="K4" s="25"/>
      <c r="L4" s="24" t="s">
        <v>7</v>
      </c>
      <c r="M4" s="25"/>
      <c r="N4" s="24" t="s">
        <v>8</v>
      </c>
      <c r="O4" s="25"/>
      <c r="P4" s="24" t="s">
        <v>9</v>
      </c>
      <c r="Q4" s="25"/>
      <c r="R4" s="24" t="s">
        <v>10</v>
      </c>
      <c r="S4" s="25"/>
      <c r="T4" s="24" t="s">
        <v>11</v>
      </c>
      <c r="U4" s="25"/>
      <c r="V4" s="24" t="s">
        <v>12</v>
      </c>
      <c r="W4" s="25"/>
      <c r="X4" s="29" t="s">
        <v>13</v>
      </c>
      <c r="Y4" s="30"/>
      <c r="Z4" s="24" t="s">
        <v>14</v>
      </c>
      <c r="AA4" s="25"/>
    </row>
    <row r="5" spans="1:28" ht="31.5" customHeight="1">
      <c r="A5" s="28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1">
        <v>7556702.9900000002</v>
      </c>
      <c r="C6" s="8">
        <v>5.9765999999999997E-4</v>
      </c>
      <c r="D6" s="1">
        <v>425047135.56999999</v>
      </c>
      <c r="E6" s="8">
        <v>2.0113599999999998E-3</v>
      </c>
      <c r="F6" s="1">
        <v>165280915.52000001</v>
      </c>
      <c r="G6" s="8">
        <v>2.1861640000000002E-2</v>
      </c>
      <c r="H6" s="1">
        <v>3305836606.5599999</v>
      </c>
      <c r="I6" s="8">
        <v>1.098497E-2</v>
      </c>
      <c r="J6" s="1">
        <v>5366794187.9499998</v>
      </c>
      <c r="K6" s="8">
        <v>3.5484750000000002E-2</v>
      </c>
      <c r="L6" s="1">
        <v>1367854490.75</v>
      </c>
      <c r="M6" s="8">
        <v>0.16233407999999999</v>
      </c>
      <c r="N6" s="1">
        <v>2217631932.7399998</v>
      </c>
      <c r="O6" s="8">
        <v>1.182061E-2</v>
      </c>
      <c r="P6" s="3">
        <f t="shared" ref="P6:P12" si="0">+B6+D6+F6+H6+J6+L6+N6</f>
        <v>12856001972.08</v>
      </c>
      <c r="Q6" s="2">
        <f t="shared" ref="Q6:Q12" si="1">+P6/$P$13</f>
        <v>1.4613321578651866E-2</v>
      </c>
      <c r="R6" s="1">
        <v>663180387.07000005</v>
      </c>
      <c r="S6" s="8">
        <v>3.3233970000000002E-2</v>
      </c>
      <c r="T6" s="1">
        <v>1422324139.1600001</v>
      </c>
      <c r="U6" s="8">
        <v>5.3655519999999998E-2</v>
      </c>
      <c r="V6" s="3">
        <f t="shared" ref="V6:V12" si="2">R6+T6</f>
        <v>2085504526.23</v>
      </c>
      <c r="W6" s="2">
        <f t="shared" ref="W6:W12" si="3">V6/$V$13</f>
        <v>4.488494964296446E-2</v>
      </c>
      <c r="X6" s="1">
        <v>2204727795.0999999</v>
      </c>
      <c r="Y6" s="8">
        <v>3.3916050000000003E-2</v>
      </c>
      <c r="Z6" s="3">
        <f t="shared" ref="Z6:Z12" si="4">P6+V6+X6</f>
        <v>17146234293.41</v>
      </c>
      <c r="AA6" s="2">
        <f t="shared" ref="AA6:AA12" si="5">Z6/$Z$13</f>
        <v>1.7298213828162559E-2</v>
      </c>
      <c r="AB6" s="16"/>
    </row>
    <row r="7" spans="1:28">
      <c r="A7" s="12" t="s">
        <v>18</v>
      </c>
      <c r="B7" s="1">
        <v>227749025.77000001</v>
      </c>
      <c r="C7" s="8">
        <v>1.8012739999999999E-2</v>
      </c>
      <c r="D7" s="6">
        <v>0</v>
      </c>
      <c r="E7" s="6">
        <v>0</v>
      </c>
      <c r="F7" s="1">
        <v>174052105.96000001</v>
      </c>
      <c r="G7" s="8">
        <v>2.302181E-2</v>
      </c>
      <c r="H7" s="1">
        <v>915942304.83000004</v>
      </c>
      <c r="I7" s="8">
        <v>3.0435900000000001E-3</v>
      </c>
      <c r="J7" s="1">
        <v>65843228.590000004</v>
      </c>
      <c r="K7" s="8">
        <v>4.3534999999999998E-4</v>
      </c>
      <c r="L7" s="6">
        <v>0</v>
      </c>
      <c r="M7" s="6">
        <v>0</v>
      </c>
      <c r="N7" s="1">
        <v>576077383.92999995</v>
      </c>
      <c r="O7" s="8">
        <v>3.0706599999999998E-3</v>
      </c>
      <c r="P7" s="3">
        <f t="shared" si="0"/>
        <v>1959664049.0799999</v>
      </c>
      <c r="Q7" s="2">
        <f t="shared" si="1"/>
        <v>2.2275355120139097E-3</v>
      </c>
      <c r="R7" s="6">
        <v>47503218.329999998</v>
      </c>
      <c r="S7" s="6">
        <v>2.3805300000000001E-3</v>
      </c>
      <c r="T7" s="1">
        <v>48655320.140000001</v>
      </c>
      <c r="U7" s="8">
        <v>1.8354700000000001E-3</v>
      </c>
      <c r="V7" s="3">
        <f t="shared" si="2"/>
        <v>96158538.469999999</v>
      </c>
      <c r="W7" s="2">
        <f t="shared" si="3"/>
        <v>2.0695573194315919E-3</v>
      </c>
      <c r="X7" s="6">
        <v>0</v>
      </c>
      <c r="Y7" s="6">
        <v>0</v>
      </c>
      <c r="Z7" s="3">
        <f t="shared" si="4"/>
        <v>2055822587.55</v>
      </c>
      <c r="AA7" s="2">
        <f t="shared" si="5"/>
        <v>2.0740448371147184E-3</v>
      </c>
      <c r="AB7" s="16"/>
    </row>
    <row r="8" spans="1:28">
      <c r="A8" s="12" t="s">
        <v>27</v>
      </c>
      <c r="B8" s="1">
        <v>51552835.960000001</v>
      </c>
      <c r="C8" s="8">
        <v>4.0773299999999997E-3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51552835.960000001</v>
      </c>
      <c r="Q8" s="20">
        <f t="shared" si="1"/>
        <v>5.8599724223057229E-5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51552835.960000001</v>
      </c>
      <c r="AA8" s="20">
        <f t="shared" si="5"/>
        <v>5.2009786208684462E-5</v>
      </c>
      <c r="AB8" s="16"/>
    </row>
    <row r="9" spans="1:28">
      <c r="A9" s="12" t="s">
        <v>19</v>
      </c>
      <c r="B9" s="1">
        <v>9623974919.8899994</v>
      </c>
      <c r="C9" s="8">
        <v>0.76116296000000006</v>
      </c>
      <c r="D9" s="1">
        <v>151891895480.79001</v>
      </c>
      <c r="E9" s="8">
        <v>0.71876415000000005</v>
      </c>
      <c r="F9" s="1">
        <v>5294029380.71</v>
      </c>
      <c r="G9" s="8">
        <v>0.70023924000000004</v>
      </c>
      <c r="H9" s="1">
        <v>229014987402.45999</v>
      </c>
      <c r="I9" s="8">
        <v>0.76099406999999997</v>
      </c>
      <c r="J9" s="1">
        <v>117411670965.52</v>
      </c>
      <c r="K9" s="8">
        <v>0.77631512999999996</v>
      </c>
      <c r="L9" s="1">
        <v>7011383349.7399998</v>
      </c>
      <c r="M9" s="8">
        <v>0.8320961553679197</v>
      </c>
      <c r="N9" s="1">
        <v>150514555726.04001</v>
      </c>
      <c r="O9" s="8">
        <v>0.80228538999999999</v>
      </c>
      <c r="P9" s="3">
        <f t="shared" si="0"/>
        <v>670762497225.15002</v>
      </c>
      <c r="Q9" s="2">
        <f t="shared" si="1"/>
        <v>0.76245072893877286</v>
      </c>
      <c r="R9" s="1">
        <v>16806433037.440001</v>
      </c>
      <c r="S9" s="8">
        <v>0.84222094999999997</v>
      </c>
      <c r="T9" s="1">
        <v>24076547037.110001</v>
      </c>
      <c r="U9" s="8">
        <v>0.90825971999999999</v>
      </c>
      <c r="V9" s="3">
        <f t="shared" si="2"/>
        <v>40882980074.550003</v>
      </c>
      <c r="W9" s="2">
        <f t="shared" si="3"/>
        <v>0.87989763571393942</v>
      </c>
      <c r="X9" s="1">
        <v>48310688134.82</v>
      </c>
      <c r="Y9" s="8">
        <v>0.74317911000000003</v>
      </c>
      <c r="Z9" s="3">
        <f t="shared" si="4"/>
        <v>759956165434.52002</v>
      </c>
      <c r="AA9" s="2">
        <f t="shared" si="5"/>
        <v>0.76669220919075565</v>
      </c>
      <c r="AB9" s="16"/>
    </row>
    <row r="10" spans="1:28">
      <c r="A10" s="12" t="s">
        <v>20</v>
      </c>
      <c r="B10" s="1">
        <v>119392742.23999999</v>
      </c>
      <c r="C10" s="8">
        <v>9.4428099999999994E-3</v>
      </c>
      <c r="D10" s="1">
        <v>37712473822.059998</v>
      </c>
      <c r="E10" s="8">
        <v>0.17845833</v>
      </c>
      <c r="F10" s="1">
        <v>126661972.73999999</v>
      </c>
      <c r="G10" s="8">
        <v>1.6753529999999999E-2</v>
      </c>
      <c r="H10" s="1">
        <v>30129601176.439999</v>
      </c>
      <c r="I10" s="8">
        <v>0.10011767423927218</v>
      </c>
      <c r="J10" s="1">
        <v>11534940667.74</v>
      </c>
      <c r="K10" s="8">
        <v>7.6267959999999996E-2</v>
      </c>
      <c r="L10" s="6">
        <v>0</v>
      </c>
      <c r="M10" s="6">
        <v>0</v>
      </c>
      <c r="N10" s="1">
        <v>19206725326.080002</v>
      </c>
      <c r="O10" s="8">
        <v>0.10237731</v>
      </c>
      <c r="P10" s="3">
        <f t="shared" si="0"/>
        <v>98829795707.300003</v>
      </c>
      <c r="Q10" s="2">
        <f t="shared" si="1"/>
        <v>0.11233909183895197</v>
      </c>
      <c r="R10" s="1">
        <v>533494911</v>
      </c>
      <c r="S10" s="8">
        <v>2.6735040000000002E-2</v>
      </c>
      <c r="T10" s="1">
        <v>121819608.84</v>
      </c>
      <c r="U10" s="8">
        <v>4.5954999999999998E-3</v>
      </c>
      <c r="V10" s="3">
        <f t="shared" si="2"/>
        <v>655314519.84000003</v>
      </c>
      <c r="W10" s="2">
        <f t="shared" si="3"/>
        <v>1.4103905723232144E-2</v>
      </c>
      <c r="X10" s="1">
        <v>4534902536.5600004</v>
      </c>
      <c r="Y10" s="8">
        <v>6.9761889999999993E-2</v>
      </c>
      <c r="Z10" s="3">
        <f t="shared" si="4"/>
        <v>104020012763.7</v>
      </c>
      <c r="AA10" s="2">
        <f t="shared" si="5"/>
        <v>0.10494201772842035</v>
      </c>
      <c r="AB10" s="16"/>
    </row>
    <row r="11" spans="1:28">
      <c r="A11" s="12" t="s">
        <v>21</v>
      </c>
      <c r="B11" s="1">
        <v>1772760951</v>
      </c>
      <c r="C11" s="8">
        <v>0.14020817999999999</v>
      </c>
      <c r="D11" s="1">
        <v>4912796088.1899996</v>
      </c>
      <c r="E11" s="8">
        <v>2.3247730000000001E-2</v>
      </c>
      <c r="F11" s="1">
        <v>1334280131.53</v>
      </c>
      <c r="G11" s="8">
        <v>0.17648472000000001</v>
      </c>
      <c r="H11" s="1">
        <v>9565106403.4099998</v>
      </c>
      <c r="I11" s="8">
        <v>3.1783899999999997E-2</v>
      </c>
      <c r="J11" s="1">
        <v>3773212260.8899999</v>
      </c>
      <c r="K11" s="8">
        <v>2.4948129999999999E-2</v>
      </c>
      <c r="L11" s="1">
        <v>46931784.869999997</v>
      </c>
      <c r="M11" s="8">
        <v>5.5697699999999999E-3</v>
      </c>
      <c r="N11" s="1">
        <v>4162112538.2600002</v>
      </c>
      <c r="O11" s="8">
        <v>2.2185239999999998E-2</v>
      </c>
      <c r="P11" s="3">
        <f t="shared" si="0"/>
        <v>25567200158.149994</v>
      </c>
      <c r="Q11" s="2">
        <f t="shared" si="1"/>
        <v>2.9062045773500737E-2</v>
      </c>
      <c r="R11" s="1">
        <v>334314875.39999998</v>
      </c>
      <c r="S11" s="8">
        <v>1.6753520000000001E-2</v>
      </c>
      <c r="T11" s="1">
        <v>839092628.5</v>
      </c>
      <c r="U11" s="8">
        <v>3.1653790000000001E-2</v>
      </c>
      <c r="V11" s="3">
        <f t="shared" si="2"/>
        <v>1173407503.9000001</v>
      </c>
      <c r="W11" s="2">
        <f t="shared" si="3"/>
        <v>2.5254482098122092E-2</v>
      </c>
      <c r="X11" s="1">
        <v>1227645643.1199999</v>
      </c>
      <c r="Y11" s="8">
        <v>1.8885269999999999E-2</v>
      </c>
      <c r="Z11" s="3">
        <f t="shared" si="4"/>
        <v>27968253305.169994</v>
      </c>
      <c r="AA11" s="2">
        <f t="shared" si="5"/>
        <v>2.8216156258811256E-2</v>
      </c>
      <c r="AB11" s="16"/>
    </row>
    <row r="12" spans="1:28">
      <c r="A12" s="12" t="s">
        <v>22</v>
      </c>
      <c r="B12" s="1">
        <v>840790107.71000004</v>
      </c>
      <c r="C12" s="8">
        <v>6.6498329999999994E-2</v>
      </c>
      <c r="D12" s="1">
        <v>16381480781.309999</v>
      </c>
      <c r="E12" s="8">
        <v>7.7518429999999999E-2</v>
      </c>
      <c r="F12" s="1">
        <v>466010720.41000003</v>
      </c>
      <c r="G12" s="8">
        <v>6.1639060000000002E-2</v>
      </c>
      <c r="H12" s="1">
        <v>28010406801.939999</v>
      </c>
      <c r="I12" s="8">
        <v>9.30758E-2</v>
      </c>
      <c r="J12" s="1">
        <v>13089820245.16</v>
      </c>
      <c r="K12" s="8">
        <v>8.6548680000000003E-2</v>
      </c>
      <c r="L12" s="6">
        <v>0</v>
      </c>
      <c r="M12" s="6">
        <v>0</v>
      </c>
      <c r="N12" s="1">
        <v>10930147544.01</v>
      </c>
      <c r="O12" s="8">
        <v>5.826079E-2</v>
      </c>
      <c r="P12" s="3">
        <f t="shared" si="0"/>
        <v>69718656200.539993</v>
      </c>
      <c r="Q12" s="2">
        <f t="shared" si="1"/>
        <v>7.9248676633885476E-2</v>
      </c>
      <c r="R12" s="1">
        <v>1569971497.05</v>
      </c>
      <c r="S12" s="8">
        <v>7.8675999999999996E-2</v>
      </c>
      <c r="T12" s="6">
        <v>0</v>
      </c>
      <c r="U12" s="6">
        <v>0</v>
      </c>
      <c r="V12" s="3">
        <f t="shared" si="2"/>
        <v>1569971497.05</v>
      </c>
      <c r="W12" s="2">
        <f t="shared" si="3"/>
        <v>3.3789469502310349E-2</v>
      </c>
      <c r="X12" s="1">
        <v>8727479764.6000004</v>
      </c>
      <c r="Y12" s="8">
        <v>0.13425767999999999</v>
      </c>
      <c r="Z12" s="3">
        <f t="shared" si="4"/>
        <v>80016107462.190002</v>
      </c>
      <c r="AA12" s="2">
        <f t="shared" si="5"/>
        <v>8.0725348370526848E-2</v>
      </c>
      <c r="AB12" s="16"/>
    </row>
    <row r="13" spans="1:28">
      <c r="A13" s="13" t="s">
        <v>23</v>
      </c>
      <c r="B13" s="3">
        <f t="shared" ref="B13:AA13" si="6">SUM(B6:B12)</f>
        <v>12643777285.559998</v>
      </c>
      <c r="C13" s="7">
        <f t="shared" si="6"/>
        <v>1.0000000100000002</v>
      </c>
      <c r="D13" s="3">
        <f t="shared" si="6"/>
        <v>211323693307.92001</v>
      </c>
      <c r="E13" s="7">
        <f t="shared" si="6"/>
        <v>1</v>
      </c>
      <c r="F13" s="3">
        <f t="shared" si="6"/>
        <v>7560315226.8699999</v>
      </c>
      <c r="G13" s="7">
        <f t="shared" si="6"/>
        <v>1.0000000000000002</v>
      </c>
      <c r="H13" s="3">
        <f t="shared" si="6"/>
        <v>300941880695.64001</v>
      </c>
      <c r="I13" s="7">
        <f t="shared" si="6"/>
        <v>1.000000004239272</v>
      </c>
      <c r="J13" s="3">
        <f t="shared" si="6"/>
        <v>151242281555.85001</v>
      </c>
      <c r="K13" s="7">
        <f t="shared" si="6"/>
        <v>1</v>
      </c>
      <c r="L13" s="3">
        <f t="shared" si="6"/>
        <v>8426169625.3599997</v>
      </c>
      <c r="M13" s="7">
        <f t="shared" si="6"/>
        <v>1.0000000053679197</v>
      </c>
      <c r="N13" s="3">
        <f>SUM(N6:N12)</f>
        <v>187607250451.06006</v>
      </c>
      <c r="O13" s="7">
        <f t="shared" si="6"/>
        <v>0.99999999999999989</v>
      </c>
      <c r="P13" s="3">
        <f t="shared" si="6"/>
        <v>879745368148.26013</v>
      </c>
      <c r="Q13" s="7">
        <f t="shared" si="6"/>
        <v>0.99999999999999978</v>
      </c>
      <c r="R13" s="3">
        <f t="shared" si="6"/>
        <v>19954897926.290001</v>
      </c>
      <c r="S13" s="7">
        <f t="shared" si="6"/>
        <v>1.0000000099999999</v>
      </c>
      <c r="T13" s="3">
        <f t="shared" si="6"/>
        <v>26508438733.75</v>
      </c>
      <c r="U13" s="7">
        <f t="shared" si="6"/>
        <v>1</v>
      </c>
      <c r="V13" s="3">
        <f t="shared" si="6"/>
        <v>46463336660.040001</v>
      </c>
      <c r="W13" s="7">
        <f t="shared" si="6"/>
        <v>1</v>
      </c>
      <c r="X13" s="3">
        <f t="shared" si="6"/>
        <v>65005443874.199997</v>
      </c>
      <c r="Y13" s="7">
        <f t="shared" si="6"/>
        <v>1</v>
      </c>
      <c r="Z13" s="3">
        <f>SUM(Z6:Z12)</f>
        <v>991214148682.5</v>
      </c>
      <c r="AA13" s="7">
        <f t="shared" si="6"/>
        <v>1</v>
      </c>
    </row>
    <row r="14" spans="1:28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>
      <c r="A15" s="5" t="s">
        <v>24</v>
      </c>
      <c r="P15" s="16"/>
      <c r="R15" s="16"/>
      <c r="T15" s="16"/>
    </row>
    <row r="16" spans="1:28">
      <c r="A16" s="5" t="s">
        <v>25</v>
      </c>
      <c r="L16" s="16"/>
      <c r="P16" s="16"/>
    </row>
    <row r="17" spans="1:26" ht="15" customHeight="1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>
      <c r="H27" s="9"/>
    </row>
    <row r="28" spans="1:26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CCEDA-7932-4742-91F0-074394D08FD8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U29" sqref="U29"/>
    </sheetView>
  </sheetViews>
  <sheetFormatPr baseColWidth="10"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/>
      <c r="Y1"/>
      <c r="Z1"/>
      <c r="AA1"/>
      <c r="AB1"/>
    </row>
    <row r="2" spans="1:28">
      <c r="A2" s="27" t="s">
        <v>32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8" t="s">
        <v>1</v>
      </c>
      <c r="B4" s="24" t="s">
        <v>2</v>
      </c>
      <c r="C4" s="25"/>
      <c r="D4" s="24" t="s">
        <v>3</v>
      </c>
      <c r="E4" s="25"/>
      <c r="F4" s="24" t="s">
        <v>4</v>
      </c>
      <c r="G4" s="25"/>
      <c r="H4" s="24" t="s">
        <v>5</v>
      </c>
      <c r="I4" s="25"/>
      <c r="J4" s="24" t="s">
        <v>6</v>
      </c>
      <c r="K4" s="25"/>
      <c r="L4" s="24" t="s">
        <v>7</v>
      </c>
      <c r="M4" s="25"/>
      <c r="N4" s="24" t="s">
        <v>8</v>
      </c>
      <c r="O4" s="25"/>
      <c r="P4" s="24" t="s">
        <v>9</v>
      </c>
      <c r="Q4" s="25"/>
      <c r="R4" s="24" t="s">
        <v>10</v>
      </c>
      <c r="S4" s="25"/>
      <c r="T4" s="24" t="s">
        <v>11</v>
      </c>
      <c r="U4" s="25"/>
      <c r="V4" s="24" t="s">
        <v>12</v>
      </c>
      <c r="W4" s="25"/>
      <c r="X4" s="29" t="s">
        <v>13</v>
      </c>
      <c r="Y4" s="30"/>
      <c r="Z4" s="24" t="s">
        <v>14</v>
      </c>
      <c r="AA4" s="25"/>
    </row>
    <row r="5" spans="1:28" ht="31.5" customHeight="1">
      <c r="A5" s="28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6">
        <v>0</v>
      </c>
      <c r="C6" s="6">
        <v>0</v>
      </c>
      <c r="D6" s="1">
        <v>112147101.31999999</v>
      </c>
      <c r="E6" s="8">
        <v>5.2649000000000001E-4</v>
      </c>
      <c r="F6" s="1">
        <v>155257215.46000001</v>
      </c>
      <c r="G6" s="8">
        <v>1.9987979999999999E-2</v>
      </c>
      <c r="H6" s="1">
        <v>6269702651.46</v>
      </c>
      <c r="I6" s="8">
        <v>2.0608213867173101E-2</v>
      </c>
      <c r="J6" s="1">
        <v>4597462059.29</v>
      </c>
      <c r="K6" s="8">
        <v>3.010241E-2</v>
      </c>
      <c r="L6" s="1">
        <v>1405821730.3199999</v>
      </c>
      <c r="M6" s="8">
        <v>0.1642237</v>
      </c>
      <c r="N6" s="1">
        <v>4235594351.3000002</v>
      </c>
      <c r="O6" s="8">
        <v>2.2332589999999999E-2</v>
      </c>
      <c r="P6" s="3">
        <f t="shared" ref="P6:P12" si="0">+B6+D6+F6+H6+J6+L6+N6</f>
        <v>16775985109.149998</v>
      </c>
      <c r="Q6" s="2">
        <f t="shared" ref="Q6:Q12" si="1">+P6/$P$13</f>
        <v>1.8874673793594324E-2</v>
      </c>
      <c r="R6" s="1">
        <v>741484160.69000006</v>
      </c>
      <c r="S6" s="8">
        <f>+R6/$R$13</f>
        <v>3.6993060289617144E-2</v>
      </c>
      <c r="T6" s="1">
        <v>1076698443.8699999</v>
      </c>
      <c r="U6" s="8">
        <f>+T6/$T$13</f>
        <v>4.0561887445248045E-2</v>
      </c>
      <c r="V6" s="3">
        <f t="shared" ref="V6:V12" si="2">R6+T6</f>
        <v>1818182604.5599999</v>
      </c>
      <c r="W6" s="2">
        <f t="shared" ref="W6:W12" si="3">V6/$V$13</f>
        <v>3.9026461719610696E-2</v>
      </c>
      <c r="X6" s="1">
        <v>2495042808.04</v>
      </c>
      <c r="Y6" s="8">
        <f>+X6/$X$13</f>
        <v>3.7986668805657452E-2</v>
      </c>
      <c r="Z6" s="3">
        <f t="shared" ref="Z6:Z12" si="4">P6+V6+X6</f>
        <v>21089210521.75</v>
      </c>
      <c r="AA6" s="2">
        <f t="shared" ref="AA6:AA12" si="5">Z6/$Z$13</f>
        <v>2.1066463080557683E-2</v>
      </c>
      <c r="AB6" s="16"/>
    </row>
    <row r="7" spans="1:28">
      <c r="A7" s="12" t="s">
        <v>18</v>
      </c>
      <c r="B7" s="1">
        <v>169935900.38</v>
      </c>
      <c r="C7" s="8">
        <v>1.3222051854925258E-2</v>
      </c>
      <c r="D7" s="6">
        <v>0</v>
      </c>
      <c r="E7" s="6">
        <v>0</v>
      </c>
      <c r="F7" s="1">
        <v>459557918.22000003</v>
      </c>
      <c r="G7" s="8">
        <v>5.9163979999999998E-2</v>
      </c>
      <c r="H7" s="1">
        <v>2074456180.2</v>
      </c>
      <c r="I7" s="8">
        <v>6.8186386175244475E-3</v>
      </c>
      <c r="J7" s="1">
        <v>48918751.810000002</v>
      </c>
      <c r="K7" s="8">
        <v>3.2029999999999998E-4</v>
      </c>
      <c r="L7" s="6">
        <v>0</v>
      </c>
      <c r="M7" s="6">
        <v>0</v>
      </c>
      <c r="N7" s="1">
        <v>360174012.56</v>
      </c>
      <c r="O7" s="8">
        <v>1.89905E-3</v>
      </c>
      <c r="P7" s="3">
        <f t="shared" si="0"/>
        <v>3113042763.1700001</v>
      </c>
      <c r="Q7" s="2">
        <f t="shared" si="1"/>
        <v>3.5024868154118422E-3</v>
      </c>
      <c r="R7" s="6">
        <v>71584993.239999995</v>
      </c>
      <c r="S7" s="8">
        <f t="shared" ref="S7:S12" si="6">+R7/$R$13</f>
        <v>3.5714154275323681E-3</v>
      </c>
      <c r="T7" s="6">
        <v>0</v>
      </c>
      <c r="U7" s="6">
        <f t="shared" ref="U7:U12" si="7">+T7/$T$13</f>
        <v>0</v>
      </c>
      <c r="V7" s="3">
        <f t="shared" si="2"/>
        <v>71584993.239999995</v>
      </c>
      <c r="W7" s="2">
        <f t="shared" si="3"/>
        <v>1.5365392845431646E-3</v>
      </c>
      <c r="X7" s="6">
        <v>1247240.26</v>
      </c>
      <c r="Y7" s="21">
        <f t="shared" ref="Y7:Y12" si="8">+X7/$X$13</f>
        <v>1.8989054025458041E-5</v>
      </c>
      <c r="Z7" s="3">
        <f t="shared" si="4"/>
        <v>3185874996.6700001</v>
      </c>
      <c r="AA7" s="2">
        <f t="shared" si="5"/>
        <v>3.1824386184301371E-3</v>
      </c>
      <c r="AB7" s="16"/>
    </row>
    <row r="8" spans="1:28">
      <c r="A8" s="12" t="s">
        <v>27</v>
      </c>
      <c r="B8" s="1">
        <v>51943976.869999997</v>
      </c>
      <c r="C8" s="8">
        <v>4.0415589301047378E-3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51943976.869999997</v>
      </c>
      <c r="Q8" s="20">
        <f t="shared" si="1"/>
        <v>5.8442208465511367E-5</v>
      </c>
      <c r="R8" s="6">
        <v>0</v>
      </c>
      <c r="S8" s="6">
        <f t="shared" si="6"/>
        <v>0</v>
      </c>
      <c r="T8" s="6">
        <v>0</v>
      </c>
      <c r="U8" s="6">
        <f t="shared" si="7"/>
        <v>0</v>
      </c>
      <c r="V8" s="19">
        <f t="shared" si="2"/>
        <v>0</v>
      </c>
      <c r="W8" s="19">
        <f t="shared" si="3"/>
        <v>0</v>
      </c>
      <c r="X8" s="6">
        <v>0</v>
      </c>
      <c r="Y8" s="6">
        <f t="shared" ref="Y8" si="9">+X8/$T$13</f>
        <v>0</v>
      </c>
      <c r="Z8" s="3">
        <f t="shared" si="4"/>
        <v>51943976.869999997</v>
      </c>
      <c r="AA8" s="20">
        <f t="shared" si="5"/>
        <v>5.188794857259518E-5</v>
      </c>
      <c r="AB8" s="16"/>
    </row>
    <row r="9" spans="1:28">
      <c r="A9" s="12" t="s">
        <v>19</v>
      </c>
      <c r="B9" s="1">
        <v>9880364471.9700012</v>
      </c>
      <c r="C9" s="8">
        <v>0.7687527538431993</v>
      </c>
      <c r="D9" s="1">
        <v>154279389128.82001</v>
      </c>
      <c r="E9" s="8">
        <v>0.72428722000000001</v>
      </c>
      <c r="F9" s="1">
        <v>5515148412.3100004</v>
      </c>
      <c r="G9" s="8">
        <v>0.71002613000000003</v>
      </c>
      <c r="H9" s="1">
        <v>228178594780.97</v>
      </c>
      <c r="I9" s="8">
        <v>0.75001216844984497</v>
      </c>
      <c r="J9" s="1">
        <v>119417209288.02</v>
      </c>
      <c r="K9" s="8">
        <v>0.72622383000000001</v>
      </c>
      <c r="L9" s="1">
        <v>7107275682.8599997</v>
      </c>
      <c r="M9" s="8">
        <v>0.83024973000000002</v>
      </c>
      <c r="N9" s="1">
        <v>150873298817.57001</v>
      </c>
      <c r="O9" s="8">
        <v>0.79549453999999997</v>
      </c>
      <c r="P9" s="3">
        <f t="shared" si="0"/>
        <v>675251280582.52002</v>
      </c>
      <c r="Q9" s="2">
        <f t="shared" si="1"/>
        <v>0.75972573692560141</v>
      </c>
      <c r="R9" s="1">
        <v>16798869099.74</v>
      </c>
      <c r="S9" s="8">
        <f t="shared" si="6"/>
        <v>0.83810499313400821</v>
      </c>
      <c r="T9" s="1">
        <v>24503302956.060001</v>
      </c>
      <c r="U9" s="8">
        <f t="shared" si="7"/>
        <v>0.9230998913383055</v>
      </c>
      <c r="V9" s="3">
        <f t="shared" si="2"/>
        <v>41302172055.800003</v>
      </c>
      <c r="W9" s="2">
        <f t="shared" si="3"/>
        <v>0.88653231673753008</v>
      </c>
      <c r="X9" s="1">
        <v>48486977436.779999</v>
      </c>
      <c r="Y9" s="8">
        <f t="shared" si="8"/>
        <v>0.73820727537946884</v>
      </c>
      <c r="Z9" s="3">
        <f t="shared" si="4"/>
        <v>765040430075.1001</v>
      </c>
      <c r="AA9" s="2">
        <f t="shared" si="5"/>
        <v>0.76421523502216382</v>
      </c>
      <c r="AB9" s="16"/>
    </row>
    <row r="10" spans="1:28">
      <c r="A10" s="12" t="s">
        <v>20</v>
      </c>
      <c r="B10" s="1">
        <v>119949823.5</v>
      </c>
      <c r="C10" s="8">
        <v>9.332829512537711E-3</v>
      </c>
      <c r="D10" s="1">
        <v>36997254539.239998</v>
      </c>
      <c r="E10" s="8">
        <v>0.17368903999999999</v>
      </c>
      <c r="F10" s="1">
        <v>123691786.31999999</v>
      </c>
      <c r="G10" s="8">
        <v>1.5924210000000001E-2</v>
      </c>
      <c r="H10" s="1">
        <v>26064956933.400002</v>
      </c>
      <c r="I10" s="8">
        <v>8.5674271458005921E-2</v>
      </c>
      <c r="J10" s="1">
        <v>8683426120.2800007</v>
      </c>
      <c r="K10" s="8">
        <v>5.685573E-2</v>
      </c>
      <c r="L10" s="6">
        <v>0</v>
      </c>
      <c r="M10" s="6">
        <v>0</v>
      </c>
      <c r="N10" s="1">
        <v>19031452360.139999</v>
      </c>
      <c r="O10" s="8">
        <v>0.10034522999999999</v>
      </c>
      <c r="P10" s="3">
        <f t="shared" si="0"/>
        <v>91020731562.880005</v>
      </c>
      <c r="Q10" s="2">
        <f t="shared" si="1"/>
        <v>0.10240749532894176</v>
      </c>
      <c r="R10" s="1">
        <v>516123695.48000002</v>
      </c>
      <c r="S10" s="8">
        <f t="shared" si="6"/>
        <v>2.5749700392823423E-2</v>
      </c>
      <c r="T10" s="1">
        <v>122320321.8</v>
      </c>
      <c r="U10" s="8">
        <f t="shared" si="7"/>
        <v>4.6081083829607314E-3</v>
      </c>
      <c r="V10" s="3">
        <f t="shared" si="2"/>
        <v>638444017.27999997</v>
      </c>
      <c r="W10" s="2">
        <f t="shared" si="3"/>
        <v>1.3703910123220054E-2</v>
      </c>
      <c r="X10" s="1">
        <v>3869247499.8699999</v>
      </c>
      <c r="Y10" s="8">
        <f t="shared" si="8"/>
        <v>5.8908738091007322E-2</v>
      </c>
      <c r="Z10" s="3">
        <f t="shared" si="4"/>
        <v>95528423080.029999</v>
      </c>
      <c r="AA10" s="2">
        <f t="shared" si="5"/>
        <v>9.5425383320245402E-2</v>
      </c>
      <c r="AB10" s="16"/>
    </row>
    <row r="11" spans="1:28">
      <c r="A11" s="12" t="s">
        <v>21</v>
      </c>
      <c r="B11" s="1">
        <v>1906435313.79</v>
      </c>
      <c r="C11" s="8">
        <v>0.14833232130836277</v>
      </c>
      <c r="D11" s="1">
        <v>6307556676.1400003</v>
      </c>
      <c r="E11" s="8">
        <v>2.9611749999999999E-2</v>
      </c>
      <c r="F11" s="1">
        <v>1406562854.4000001</v>
      </c>
      <c r="G11" s="8">
        <v>0.18108241</v>
      </c>
      <c r="H11" s="1">
        <v>14066558732.470001</v>
      </c>
      <c r="I11" s="8">
        <v>4.6236108289184723E-2</v>
      </c>
      <c r="J11" s="1">
        <v>7042143142.8599997</v>
      </c>
      <c r="K11" s="8">
        <v>4.6109240000000003E-2</v>
      </c>
      <c r="L11" s="1">
        <v>47309698.5</v>
      </c>
      <c r="M11" s="8">
        <v>5.5265699999999997E-3</v>
      </c>
      <c r="N11" s="1">
        <v>4162959101.6700001</v>
      </c>
      <c r="O11" s="8">
        <v>2.194962E-2</v>
      </c>
      <c r="P11" s="3">
        <f t="shared" si="0"/>
        <v>34939525519.830002</v>
      </c>
      <c r="Q11" s="2">
        <f t="shared" si="1"/>
        <v>3.9310487127820856E-2</v>
      </c>
      <c r="R11" s="1">
        <v>336274601.76999998</v>
      </c>
      <c r="S11" s="8">
        <f t="shared" si="6"/>
        <v>1.6776928323820869E-2</v>
      </c>
      <c r="T11" s="1">
        <v>842262657.47000003</v>
      </c>
      <c r="U11" s="8">
        <f t="shared" si="7"/>
        <v>3.1730112833485778E-2</v>
      </c>
      <c r="V11" s="3">
        <f t="shared" si="2"/>
        <v>1178537259.24</v>
      </c>
      <c r="W11" s="2">
        <f t="shared" si="3"/>
        <v>2.5296765637022108E-2</v>
      </c>
      <c r="X11" s="1">
        <v>1867398453.3800001</v>
      </c>
      <c r="Y11" s="8">
        <f t="shared" si="8"/>
        <v>2.8430873549807965E-2</v>
      </c>
      <c r="Z11" s="3">
        <f t="shared" si="4"/>
        <v>37985461232.449997</v>
      </c>
      <c r="AA11" s="2">
        <f t="shared" si="5"/>
        <v>3.7944488999532261E-2</v>
      </c>
      <c r="AB11" s="16"/>
    </row>
    <row r="12" spans="1:28">
      <c r="A12" s="12" t="s">
        <v>22</v>
      </c>
      <c r="B12" s="1">
        <v>723831103.15999997</v>
      </c>
      <c r="C12" s="8">
        <v>5.6318484550870351E-2</v>
      </c>
      <c r="D12" s="1">
        <v>15312226881.049999</v>
      </c>
      <c r="E12" s="8">
        <v>7.1885500000000005E-2</v>
      </c>
      <c r="F12" s="1">
        <v>107310646.52</v>
      </c>
      <c r="G12" s="8">
        <v>1.3815289999999999E-2</v>
      </c>
      <c r="H12" s="1">
        <v>27578921034.369999</v>
      </c>
      <c r="I12" s="8">
        <v>9.0650599318266842E-2</v>
      </c>
      <c r="J12" s="1">
        <v>12938199652.870001</v>
      </c>
      <c r="K12" s="8">
        <v>8.4714349999999994E-2</v>
      </c>
      <c r="L12" s="6">
        <v>0</v>
      </c>
      <c r="M12" s="6">
        <v>0</v>
      </c>
      <c r="N12" s="1">
        <v>10996275044.620001</v>
      </c>
      <c r="O12" s="8">
        <v>5.7978960000000003E-2</v>
      </c>
      <c r="P12" s="3">
        <f t="shared" si="0"/>
        <v>67656764362.590004</v>
      </c>
      <c r="Q12" s="2">
        <f t="shared" si="1"/>
        <v>7.612067780016446E-2</v>
      </c>
      <c r="R12" s="1">
        <v>1579535323.5599999</v>
      </c>
      <c r="S12" s="8">
        <f t="shared" si="6"/>
        <v>7.8803902432198022E-2</v>
      </c>
      <c r="T12" s="6">
        <v>0</v>
      </c>
      <c r="U12" s="6">
        <f t="shared" si="7"/>
        <v>0</v>
      </c>
      <c r="V12" s="3">
        <f t="shared" si="2"/>
        <v>1579535323.5599999</v>
      </c>
      <c r="W12" s="2">
        <f t="shared" si="3"/>
        <v>3.3904006498073937E-2</v>
      </c>
      <c r="X12" s="1">
        <v>8962150466.8999996</v>
      </c>
      <c r="Y12" s="8">
        <f t="shared" si="8"/>
        <v>0.13644745512003284</v>
      </c>
      <c r="Z12" s="3">
        <f t="shared" si="4"/>
        <v>78198450153.050003</v>
      </c>
      <c r="AA12" s="2">
        <f t="shared" si="5"/>
        <v>7.8114103010498009E-2</v>
      </c>
      <c r="AB12" s="16"/>
    </row>
    <row r="13" spans="1:28">
      <c r="A13" s="13" t="s">
        <v>23</v>
      </c>
      <c r="B13" s="3">
        <f t="shared" ref="B13:AA13" si="10">SUM(B6:B12)</f>
        <v>12852460589.670002</v>
      </c>
      <c r="C13" s="7">
        <f t="shared" si="10"/>
        <v>1.0000000000000002</v>
      </c>
      <c r="D13" s="3">
        <f t="shared" si="10"/>
        <v>213008574326.57001</v>
      </c>
      <c r="E13" s="7">
        <f t="shared" si="10"/>
        <v>1</v>
      </c>
      <c r="F13" s="3">
        <f t="shared" si="10"/>
        <v>7767528833.2300014</v>
      </c>
      <c r="G13" s="7">
        <f t="shared" si="10"/>
        <v>1</v>
      </c>
      <c r="H13" s="3">
        <f t="shared" si="10"/>
        <v>304233190312.87</v>
      </c>
      <c r="I13" s="7">
        <f t="shared" si="10"/>
        <v>0.99999999999999989</v>
      </c>
      <c r="J13" s="3">
        <f t="shared" si="10"/>
        <v>152727359015.13</v>
      </c>
      <c r="K13" s="7">
        <f t="shared" si="10"/>
        <v>0.94432585999999996</v>
      </c>
      <c r="L13" s="3">
        <f t="shared" si="10"/>
        <v>8560407111.6799994</v>
      </c>
      <c r="M13" s="7">
        <f t="shared" si="10"/>
        <v>1</v>
      </c>
      <c r="N13" s="3">
        <f>SUM(N6:N12)</f>
        <v>189659753687.86002</v>
      </c>
      <c r="O13" s="7">
        <f t="shared" si="10"/>
        <v>0.99999998999999995</v>
      </c>
      <c r="P13" s="3">
        <f t="shared" si="10"/>
        <v>888809273877.00989</v>
      </c>
      <c r="Q13" s="7">
        <f t="shared" si="10"/>
        <v>1.0000000000000002</v>
      </c>
      <c r="R13" s="3">
        <f t="shared" si="10"/>
        <v>20043871874.48</v>
      </c>
      <c r="S13" s="7">
        <f t="shared" si="10"/>
        <v>1</v>
      </c>
      <c r="T13" s="3">
        <f t="shared" si="10"/>
        <v>26544584379.200001</v>
      </c>
      <c r="U13" s="7">
        <f t="shared" si="10"/>
        <v>1</v>
      </c>
      <c r="V13" s="3">
        <f t="shared" si="10"/>
        <v>46588456253.68</v>
      </c>
      <c r="W13" s="7">
        <f t="shared" si="10"/>
        <v>1</v>
      </c>
      <c r="X13" s="3">
        <f t="shared" si="10"/>
        <v>65682063905.230003</v>
      </c>
      <c r="Y13" s="7">
        <f t="shared" si="10"/>
        <v>0.99999999999999989</v>
      </c>
      <c r="Z13" s="3">
        <f>SUM(Z6:Z12)</f>
        <v>1001079794035.9202</v>
      </c>
      <c r="AA13" s="7">
        <f t="shared" si="10"/>
        <v>1</v>
      </c>
    </row>
    <row r="14" spans="1:28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>
      <c r="A15" s="5" t="s">
        <v>24</v>
      </c>
      <c r="P15" s="16"/>
      <c r="R15" s="16"/>
      <c r="T15" s="16"/>
    </row>
    <row r="16" spans="1:28">
      <c r="A16" s="5" t="s">
        <v>25</v>
      </c>
      <c r="L16" s="16"/>
      <c r="P16" s="16"/>
    </row>
    <row r="17" spans="1:26" ht="15" customHeight="1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>
      <c r="H27" s="9"/>
    </row>
    <row r="28" spans="1:26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  <ignoredErrors>
    <ignoredError sqref="Y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8775D-CD3F-4D60-AD35-9CF440B348A7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32" sqref="K32"/>
    </sheetView>
  </sheetViews>
  <sheetFormatPr baseColWidth="10"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/>
      <c r="Y1"/>
      <c r="Z1"/>
      <c r="AA1"/>
      <c r="AB1"/>
    </row>
    <row r="2" spans="1:28">
      <c r="A2" s="27" t="s">
        <v>33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8" t="s">
        <v>1</v>
      </c>
      <c r="B4" s="24" t="s">
        <v>2</v>
      </c>
      <c r="C4" s="25"/>
      <c r="D4" s="24" t="s">
        <v>3</v>
      </c>
      <c r="E4" s="25"/>
      <c r="F4" s="24" t="s">
        <v>4</v>
      </c>
      <c r="G4" s="25"/>
      <c r="H4" s="24" t="s">
        <v>5</v>
      </c>
      <c r="I4" s="25"/>
      <c r="J4" s="24" t="s">
        <v>6</v>
      </c>
      <c r="K4" s="25"/>
      <c r="L4" s="24" t="s">
        <v>7</v>
      </c>
      <c r="M4" s="25"/>
      <c r="N4" s="24" t="s">
        <v>8</v>
      </c>
      <c r="O4" s="25"/>
      <c r="P4" s="24" t="s">
        <v>9</v>
      </c>
      <c r="Q4" s="25"/>
      <c r="R4" s="24" t="s">
        <v>10</v>
      </c>
      <c r="S4" s="25"/>
      <c r="T4" s="24" t="s">
        <v>11</v>
      </c>
      <c r="U4" s="25"/>
      <c r="V4" s="24" t="s">
        <v>12</v>
      </c>
      <c r="W4" s="25"/>
      <c r="X4" s="29" t="s">
        <v>13</v>
      </c>
      <c r="Y4" s="30"/>
      <c r="Z4" s="24" t="s">
        <v>14</v>
      </c>
      <c r="AA4" s="25"/>
    </row>
    <row r="5" spans="1:28" ht="31.5" customHeight="1">
      <c r="A5" s="28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6">
        <v>0</v>
      </c>
      <c r="C6" s="6">
        <v>0</v>
      </c>
      <c r="D6" s="1">
        <v>822938888.52999997</v>
      </c>
      <c r="E6" s="8">
        <v>3.81592E-3</v>
      </c>
      <c r="F6" s="1">
        <v>209785982.77000001</v>
      </c>
      <c r="G6" s="8">
        <v>2.6495359999999999E-2</v>
      </c>
      <c r="H6" s="1">
        <v>8488723378.1099997</v>
      </c>
      <c r="I6" s="8">
        <v>2.7458460000000001E-2</v>
      </c>
      <c r="J6" s="1">
        <v>3596806316.3899999</v>
      </c>
      <c r="K6" s="8">
        <v>2.3267389999999999E-2</v>
      </c>
      <c r="L6" s="1">
        <v>1415093322.4200001</v>
      </c>
      <c r="M6" s="8">
        <v>0.16388004</v>
      </c>
      <c r="N6" s="1">
        <v>4244968530.6100001</v>
      </c>
      <c r="O6" s="8">
        <v>2.204076E-2</v>
      </c>
      <c r="P6" s="3">
        <f t="shared" ref="P6:P12" si="0">+B6+D6+F6+H6+J6+L6+N6</f>
        <v>18778316418.829998</v>
      </c>
      <c r="Q6" s="2">
        <f t="shared" ref="Q6:Q12" si="1">+P6/$P$13</f>
        <v>2.0822424156747781E-2</v>
      </c>
      <c r="R6" s="1">
        <v>915169902.66999996</v>
      </c>
      <c r="S6" s="8">
        <v>4.5493850000000002E-2</v>
      </c>
      <c r="T6" s="1">
        <v>938377716.82000005</v>
      </c>
      <c r="U6" s="8">
        <v>3.5242410000000002E-2</v>
      </c>
      <c r="V6" s="3">
        <f t="shared" ref="V6:V12" si="2">R6+T6</f>
        <v>1853547619.49</v>
      </c>
      <c r="W6" s="2">
        <f t="shared" ref="W6:W12" si="3">V6/$V$13</f>
        <v>3.9654255918143873E-2</v>
      </c>
      <c r="X6" s="1">
        <v>2637253337.1799998</v>
      </c>
      <c r="Y6" s="8">
        <v>3.9701239999999999E-2</v>
      </c>
      <c r="Z6" s="3">
        <f t="shared" ref="Z6:Z12" si="4">P6+V6+X6</f>
        <v>23269117375.5</v>
      </c>
      <c r="AA6" s="2">
        <f t="shared" ref="AA6:AA12" si="5">Z6/$Z$13</f>
        <v>2.2925202098191311E-2</v>
      </c>
      <c r="AB6" s="16"/>
    </row>
    <row r="7" spans="1:28">
      <c r="A7" s="12" t="s">
        <v>18</v>
      </c>
      <c r="B7" s="1">
        <v>274992974.17000002</v>
      </c>
      <c r="C7" s="8">
        <v>2.069211E-2</v>
      </c>
      <c r="D7" s="6">
        <v>175620483.83000001</v>
      </c>
      <c r="E7" s="8">
        <v>8.1433999999999999E-4</v>
      </c>
      <c r="F7" s="1">
        <v>336556853.52999997</v>
      </c>
      <c r="G7" s="8">
        <v>4.2506160000000001E-2</v>
      </c>
      <c r="H7" s="1">
        <v>2048844990.29</v>
      </c>
      <c r="I7" s="8">
        <v>6.6274000000000003E-3</v>
      </c>
      <c r="J7" s="1">
        <v>588180272.25</v>
      </c>
      <c r="K7" s="8">
        <v>3.8048800000000001E-3</v>
      </c>
      <c r="L7" s="6">
        <v>0</v>
      </c>
      <c r="M7" s="6">
        <v>0</v>
      </c>
      <c r="N7" s="1">
        <v>539372279.44000006</v>
      </c>
      <c r="O7" s="8">
        <v>2.8005299999999999E-3</v>
      </c>
      <c r="P7" s="3">
        <f t="shared" si="0"/>
        <v>3963567853.5099998</v>
      </c>
      <c r="Q7" s="2">
        <f t="shared" si="1"/>
        <v>4.3950207877569538E-3</v>
      </c>
      <c r="R7" s="22">
        <v>132596807.08</v>
      </c>
      <c r="S7" s="8">
        <v>6.5915000000000001E-3</v>
      </c>
      <c r="T7" s="22">
        <v>218840801.84</v>
      </c>
      <c r="U7" s="23">
        <v>8.2189499999999992E-3</v>
      </c>
      <c r="V7" s="3">
        <f t="shared" si="2"/>
        <v>351437608.92000002</v>
      </c>
      <c r="W7" s="2">
        <f t="shared" si="3"/>
        <v>7.518553468407089E-3</v>
      </c>
      <c r="X7" s="6">
        <v>689084461.29999995</v>
      </c>
      <c r="Y7" s="21">
        <v>1.0373479999999999E-2</v>
      </c>
      <c r="Z7" s="3">
        <f t="shared" si="4"/>
        <v>5004089923.7299995</v>
      </c>
      <c r="AA7" s="2">
        <f t="shared" si="5"/>
        <v>4.9301299644403862E-3</v>
      </c>
      <c r="AB7" s="16"/>
    </row>
    <row r="8" spans="1:28">
      <c r="A8" s="12" t="s">
        <v>27</v>
      </c>
      <c r="B8" s="1">
        <v>52414741.840000004</v>
      </c>
      <c r="C8" s="8">
        <v>3.9439999999999996E-3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52414741.840000004</v>
      </c>
      <c r="Q8" s="20">
        <f t="shared" si="1"/>
        <v>5.8120332106264268E-5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52414741.840000004</v>
      </c>
      <c r="AA8" s="20">
        <f t="shared" si="5"/>
        <v>5.1640057085779511E-5</v>
      </c>
      <c r="AB8" s="16"/>
    </row>
    <row r="9" spans="1:28">
      <c r="A9" s="12" t="s">
        <v>19</v>
      </c>
      <c r="B9" s="1">
        <v>10200413487.74</v>
      </c>
      <c r="C9" s="8">
        <v>0.76754003000000004</v>
      </c>
      <c r="D9" s="1">
        <v>156715828225.54999</v>
      </c>
      <c r="E9" s="8">
        <v>0.72668308999999998</v>
      </c>
      <c r="F9" s="1">
        <v>5723552267.3100004</v>
      </c>
      <c r="G9" s="8">
        <v>0.72286808999999996</v>
      </c>
      <c r="H9" s="1">
        <v>229175725746.66</v>
      </c>
      <c r="I9" s="8">
        <v>0.74131433000000002</v>
      </c>
      <c r="J9" s="1">
        <v>121017671206.3</v>
      </c>
      <c r="K9" s="8">
        <v>0.78285170000000004</v>
      </c>
      <c r="L9" s="1">
        <v>7172137066.5900002</v>
      </c>
      <c r="M9" s="8">
        <v>0.83059548999999999</v>
      </c>
      <c r="N9" s="1">
        <v>153859832111.42999</v>
      </c>
      <c r="O9" s="8">
        <v>0.79887237</v>
      </c>
      <c r="P9" s="3">
        <f t="shared" si="0"/>
        <v>683865160111.58008</v>
      </c>
      <c r="Q9" s="2">
        <f t="shared" si="1"/>
        <v>0.75830708740143671</v>
      </c>
      <c r="R9" s="1">
        <v>16633155153.6</v>
      </c>
      <c r="S9" s="8">
        <v>0.82684793000000001</v>
      </c>
      <c r="T9" s="1">
        <v>24497949557.490002</v>
      </c>
      <c r="U9" s="8">
        <v>0.92006328000000004</v>
      </c>
      <c r="V9" s="3">
        <f t="shared" si="2"/>
        <v>41131104711.090004</v>
      </c>
      <c r="W9" s="2">
        <f t="shared" si="3"/>
        <v>0.87994683020785247</v>
      </c>
      <c r="X9" s="1">
        <v>47959689067.959999</v>
      </c>
      <c r="Y9" s="8">
        <v>0.72198561999999999</v>
      </c>
      <c r="Z9" s="3">
        <f t="shared" si="4"/>
        <v>772955953890.63</v>
      </c>
      <c r="AA9" s="2">
        <f t="shared" si="5"/>
        <v>0.7615317405463975</v>
      </c>
      <c r="AB9" s="16"/>
    </row>
    <row r="10" spans="1:28">
      <c r="A10" s="12" t="s">
        <v>20</v>
      </c>
      <c r="B10" s="1">
        <v>123292185.48999999</v>
      </c>
      <c r="C10" s="8">
        <v>9.2772400000000008E-3</v>
      </c>
      <c r="D10" s="1">
        <v>37615345679.620003</v>
      </c>
      <c r="E10" s="8">
        <v>0.17442039000000001</v>
      </c>
      <c r="F10" s="1">
        <v>125740541.81999999</v>
      </c>
      <c r="G10" s="8">
        <v>1.588067E-2</v>
      </c>
      <c r="H10" s="1">
        <v>27360357529.689999</v>
      </c>
      <c r="I10" s="8">
        <v>8.8502499999999998E-2</v>
      </c>
      <c r="J10" s="1">
        <v>8789041024.2600002</v>
      </c>
      <c r="K10" s="8">
        <v>5.6855459999999997E-2</v>
      </c>
      <c r="L10" s="6">
        <v>0</v>
      </c>
      <c r="M10" s="6">
        <v>0</v>
      </c>
      <c r="N10" s="1">
        <v>15760290050.299999</v>
      </c>
      <c r="O10" s="8">
        <v>8.1830719999999996E-2</v>
      </c>
      <c r="P10" s="3">
        <f t="shared" si="0"/>
        <v>89774067011.179993</v>
      </c>
      <c r="Q10" s="2">
        <f t="shared" si="1"/>
        <v>9.9546394889194104E-2</v>
      </c>
      <c r="R10" s="1">
        <v>159189018.28</v>
      </c>
      <c r="S10" s="8">
        <v>7.9134199999999991E-3</v>
      </c>
      <c r="T10" s="1">
        <v>121765154</v>
      </c>
      <c r="U10" s="8">
        <v>4.5731000000000001E-3</v>
      </c>
      <c r="V10" s="3">
        <f t="shared" si="2"/>
        <v>280954172.27999997</v>
      </c>
      <c r="W10" s="2">
        <f t="shared" si="3"/>
        <v>6.0106514295687934E-3</v>
      </c>
      <c r="X10" s="1">
        <v>3901231475.8600001</v>
      </c>
      <c r="Y10" s="8">
        <v>5.8729179999999999E-2</v>
      </c>
      <c r="Z10" s="3">
        <f t="shared" si="4"/>
        <v>93956252659.319992</v>
      </c>
      <c r="AA10" s="2">
        <f t="shared" si="5"/>
        <v>9.2567588441130194E-2</v>
      </c>
      <c r="AB10" s="16"/>
    </row>
    <row r="11" spans="1:28">
      <c r="A11" s="12" t="s">
        <v>21</v>
      </c>
      <c r="B11" s="1">
        <v>1910942590.5899999</v>
      </c>
      <c r="C11" s="8">
        <v>0.14379073000000001</v>
      </c>
      <c r="D11" s="1">
        <v>5493439928.5699997</v>
      </c>
      <c r="E11" s="8">
        <v>2.5472789999999999E-2</v>
      </c>
      <c r="F11" s="1">
        <v>1414347013.97</v>
      </c>
      <c r="G11" s="8">
        <v>0.17862792999999999</v>
      </c>
      <c r="H11" s="1">
        <v>13219629491.82</v>
      </c>
      <c r="I11" s="8">
        <v>4.2761510000000003E-2</v>
      </c>
      <c r="J11" s="1">
        <v>7431832343.0799999</v>
      </c>
      <c r="K11" s="8">
        <v>4.8075809999999997E-2</v>
      </c>
      <c r="L11" s="1">
        <v>47703406.369999997</v>
      </c>
      <c r="M11" s="8">
        <v>5.5244700000000001E-3</v>
      </c>
      <c r="N11" s="1">
        <v>7350208681.6099997</v>
      </c>
      <c r="O11" s="8">
        <v>3.8163820000000001E-2</v>
      </c>
      <c r="P11" s="3">
        <f t="shared" si="0"/>
        <v>36868103456.009995</v>
      </c>
      <c r="Q11" s="2">
        <f t="shared" si="1"/>
        <v>4.0881369282184568E-2</v>
      </c>
      <c r="R11" s="1">
        <v>844727141.90999997</v>
      </c>
      <c r="S11" s="8">
        <v>4.1992090000000003E-2</v>
      </c>
      <c r="T11" s="1">
        <v>849441329.27999997</v>
      </c>
      <c r="U11" s="8">
        <v>3.190225E-2</v>
      </c>
      <c r="V11" s="3">
        <f t="shared" si="2"/>
        <v>1694168471.1900001</v>
      </c>
      <c r="W11" s="2">
        <f t="shared" si="3"/>
        <v>3.6244545011205886E-2</v>
      </c>
      <c r="X11" s="1">
        <v>1871257479.79</v>
      </c>
      <c r="Y11" s="8">
        <v>2.8169929999999999E-2</v>
      </c>
      <c r="Z11" s="3">
        <f t="shared" si="4"/>
        <v>40433529406.989998</v>
      </c>
      <c r="AA11" s="2">
        <f t="shared" si="5"/>
        <v>3.9835925799849521E-2</v>
      </c>
      <c r="AB11" s="16"/>
    </row>
    <row r="12" spans="1:28">
      <c r="A12" s="12" t="s">
        <v>22</v>
      </c>
      <c r="B12" s="1">
        <v>727691907.74000001</v>
      </c>
      <c r="C12" s="8">
        <v>5.4755890000000002E-2</v>
      </c>
      <c r="D12" s="1">
        <v>14835937220.01</v>
      </c>
      <c r="E12" s="8">
        <v>6.8793460000000001E-2</v>
      </c>
      <c r="F12" s="1">
        <v>107855161.65000001</v>
      </c>
      <c r="G12" s="8">
        <v>1.362179E-2</v>
      </c>
      <c r="H12" s="1">
        <v>28854560105.860001</v>
      </c>
      <c r="I12" s="8">
        <v>9.3335799999999997E-2</v>
      </c>
      <c r="J12" s="1">
        <v>13162159477.309999</v>
      </c>
      <c r="K12" s="8">
        <v>8.5144750000000005E-2</v>
      </c>
      <c r="L12" s="6">
        <v>0</v>
      </c>
      <c r="M12" s="6">
        <v>0</v>
      </c>
      <c r="N12" s="1">
        <v>10841590074.309999</v>
      </c>
      <c r="O12" s="8">
        <v>5.6291800000000003E-2</v>
      </c>
      <c r="P12" s="3">
        <f t="shared" si="0"/>
        <v>68529793946.879997</v>
      </c>
      <c r="Q12" s="2">
        <f t="shared" si="1"/>
        <v>7.5989583150573498E-2</v>
      </c>
      <c r="R12" s="1">
        <v>1431503339.28</v>
      </c>
      <c r="S12" s="8">
        <v>7.1161219999999997E-2</v>
      </c>
      <c r="T12" s="6">
        <v>0</v>
      </c>
      <c r="U12" s="6">
        <v>0</v>
      </c>
      <c r="V12" s="3">
        <f t="shared" si="2"/>
        <v>1431503339.28</v>
      </c>
      <c r="W12" s="2">
        <f t="shared" si="3"/>
        <v>3.0625163964821952E-2</v>
      </c>
      <c r="X12" s="1">
        <v>9368969383.5499992</v>
      </c>
      <c r="Y12" s="8">
        <v>0.14104056000000001</v>
      </c>
      <c r="Z12" s="3">
        <f t="shared" si="4"/>
        <v>79330266669.710007</v>
      </c>
      <c r="AA12" s="2">
        <f t="shared" si="5"/>
        <v>7.8157773092905419E-2</v>
      </c>
      <c r="AB12" s="16"/>
    </row>
    <row r="13" spans="1:28">
      <c r="A13" s="13" t="s">
        <v>23</v>
      </c>
      <c r="B13" s="3">
        <f t="shared" ref="B13:AA13" si="6">SUM(B6:B12)</f>
        <v>13289747887.57</v>
      </c>
      <c r="C13" s="7">
        <f t="shared" si="6"/>
        <v>1</v>
      </c>
      <c r="D13" s="3">
        <f t="shared" si="6"/>
        <v>215659110426.10999</v>
      </c>
      <c r="E13" s="7">
        <f t="shared" si="6"/>
        <v>0.99999998999999995</v>
      </c>
      <c r="F13" s="3">
        <f t="shared" si="6"/>
        <v>7917837821.0500002</v>
      </c>
      <c r="G13" s="7">
        <f t="shared" si="6"/>
        <v>1</v>
      </c>
      <c r="H13" s="3">
        <f t="shared" si="6"/>
        <v>309147841242.42999</v>
      </c>
      <c r="I13" s="7">
        <f t="shared" si="6"/>
        <v>1</v>
      </c>
      <c r="J13" s="3">
        <f t="shared" si="6"/>
        <v>154585690639.59</v>
      </c>
      <c r="K13" s="7">
        <f t="shared" si="6"/>
        <v>0.99999999000000006</v>
      </c>
      <c r="L13" s="3">
        <f t="shared" si="6"/>
        <v>8634933795.3800011</v>
      </c>
      <c r="M13" s="7">
        <f t="shared" si="6"/>
        <v>1</v>
      </c>
      <c r="N13" s="3">
        <f>SUM(N6:N12)</f>
        <v>192596261727.69995</v>
      </c>
      <c r="O13" s="7">
        <f t="shared" si="6"/>
        <v>1</v>
      </c>
      <c r="P13" s="3">
        <f t="shared" si="6"/>
        <v>901831423539.8302</v>
      </c>
      <c r="Q13" s="7">
        <f t="shared" si="6"/>
        <v>0.99999999999999989</v>
      </c>
      <c r="R13" s="3">
        <f t="shared" si="6"/>
        <v>20116341362.819996</v>
      </c>
      <c r="S13" s="7">
        <f t="shared" si="6"/>
        <v>1.0000000099999999</v>
      </c>
      <c r="T13" s="3">
        <f t="shared" si="6"/>
        <v>26626374559.43</v>
      </c>
      <c r="U13" s="7">
        <f t="shared" si="6"/>
        <v>0.99999999000000006</v>
      </c>
      <c r="V13" s="3">
        <f t="shared" si="6"/>
        <v>46742715922.25</v>
      </c>
      <c r="W13" s="7">
        <f t="shared" si="6"/>
        <v>1</v>
      </c>
      <c r="X13" s="3">
        <f t="shared" si="6"/>
        <v>66427485205.639999</v>
      </c>
      <c r="Y13" s="7">
        <f t="shared" si="6"/>
        <v>1.0000000100000002</v>
      </c>
      <c r="Z13" s="3">
        <f>SUM(Z6:Z12)</f>
        <v>1015001624667.7198</v>
      </c>
      <c r="AA13" s="7">
        <f t="shared" si="6"/>
        <v>1.0000000000000002</v>
      </c>
    </row>
    <row r="14" spans="1:28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>
      <c r="A15" s="5" t="s">
        <v>24</v>
      </c>
      <c r="P15" s="16"/>
      <c r="R15" s="16"/>
      <c r="T15" s="16"/>
    </row>
    <row r="16" spans="1:28">
      <c r="A16" s="5" t="s">
        <v>25</v>
      </c>
      <c r="L16" s="16"/>
      <c r="P16" s="16"/>
    </row>
    <row r="17" spans="1:26" ht="15" customHeight="1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>
      <c r="H27" s="9"/>
    </row>
    <row r="28" spans="1:26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59412-AF87-44E6-92CB-5F8B4BBFBA45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8" sqref="H28"/>
    </sheetView>
  </sheetViews>
  <sheetFormatPr baseColWidth="10"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/>
      <c r="Y1"/>
      <c r="Z1"/>
      <c r="AA1"/>
      <c r="AB1"/>
    </row>
    <row r="2" spans="1:28">
      <c r="A2" s="27" t="s">
        <v>34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8" t="s">
        <v>1</v>
      </c>
      <c r="B4" s="24" t="s">
        <v>2</v>
      </c>
      <c r="C4" s="25"/>
      <c r="D4" s="24" t="s">
        <v>3</v>
      </c>
      <c r="E4" s="25"/>
      <c r="F4" s="24" t="s">
        <v>4</v>
      </c>
      <c r="G4" s="25"/>
      <c r="H4" s="24" t="s">
        <v>5</v>
      </c>
      <c r="I4" s="25"/>
      <c r="J4" s="24" t="s">
        <v>6</v>
      </c>
      <c r="K4" s="25"/>
      <c r="L4" s="24" t="s">
        <v>7</v>
      </c>
      <c r="M4" s="25"/>
      <c r="N4" s="24" t="s">
        <v>8</v>
      </c>
      <c r="O4" s="25"/>
      <c r="P4" s="24" t="s">
        <v>9</v>
      </c>
      <c r="Q4" s="25"/>
      <c r="R4" s="24" t="s">
        <v>10</v>
      </c>
      <c r="S4" s="25"/>
      <c r="T4" s="24" t="s">
        <v>11</v>
      </c>
      <c r="U4" s="25"/>
      <c r="V4" s="24" t="s">
        <v>12</v>
      </c>
      <c r="W4" s="25"/>
      <c r="X4" s="29" t="s">
        <v>13</v>
      </c>
      <c r="Y4" s="30"/>
      <c r="Z4" s="24" t="s">
        <v>14</v>
      </c>
      <c r="AA4" s="25"/>
    </row>
    <row r="5" spans="1:28" ht="31.5" customHeight="1">
      <c r="A5" s="28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6">
        <v>0</v>
      </c>
      <c r="C6" s="6">
        <v>0</v>
      </c>
      <c r="D6" s="1">
        <v>737573957.85000002</v>
      </c>
      <c r="E6" s="8">
        <v>3.3679000000000001E-3</v>
      </c>
      <c r="F6" s="1">
        <v>0</v>
      </c>
      <c r="G6" s="8">
        <v>0</v>
      </c>
      <c r="H6" s="1">
        <v>7627764020.6000004</v>
      </c>
      <c r="I6" s="8">
        <v>2.4335530000000001E-2</v>
      </c>
      <c r="J6" s="1">
        <v>5445563646.8400002</v>
      </c>
      <c r="K6" s="8">
        <v>3.4684569999999998E-2</v>
      </c>
      <c r="L6" s="1">
        <v>1499345068.1800001</v>
      </c>
      <c r="M6" s="8">
        <v>0.17226204000000001</v>
      </c>
      <c r="N6" s="1">
        <v>3851425659.6100001</v>
      </c>
      <c r="O6" s="8">
        <v>1.971268E-2</v>
      </c>
      <c r="P6" s="3">
        <f t="shared" ref="P6:P12" si="0">+B6+D6+F6+H6+J6+L6+N6</f>
        <v>19161672353.080002</v>
      </c>
      <c r="Q6" s="2">
        <f t="shared" ref="Q6:Q12" si="1">+P6/$P$13</f>
        <v>2.0934702152757185E-2</v>
      </c>
      <c r="R6" s="1">
        <v>1016215467.85</v>
      </c>
      <c r="S6" s="8">
        <v>5.0237820000000002E-2</v>
      </c>
      <c r="T6" s="1">
        <v>1003606155.83</v>
      </c>
      <c r="U6" s="8">
        <v>3.7524330000000002E-2</v>
      </c>
      <c r="V6" s="3">
        <f t="shared" ref="V6:V12" si="2">R6+T6</f>
        <v>2019821623.6800001</v>
      </c>
      <c r="W6" s="2">
        <f t="shared" ref="W6:W12" si="3">V6/$V$13</f>
        <v>4.2999104719708803E-2</v>
      </c>
      <c r="X6" s="1">
        <v>2453228910.3499999</v>
      </c>
      <c r="Y6" s="8">
        <v>3.6475529999999999E-2</v>
      </c>
      <c r="Z6" s="3">
        <f t="shared" ref="Z6:Z12" si="4">P6+V6+X6</f>
        <v>23634722887.110001</v>
      </c>
      <c r="AA6" s="2">
        <f t="shared" ref="AA6:AA12" si="5">Z6/$Z$13</f>
        <v>2.2956650596195477E-2</v>
      </c>
      <c r="AB6" s="16"/>
    </row>
    <row r="7" spans="1:28">
      <c r="A7" s="12" t="s">
        <v>18</v>
      </c>
      <c r="B7" s="1">
        <v>224946397.34</v>
      </c>
      <c r="C7" s="8">
        <v>1.6425289999999999E-2</v>
      </c>
      <c r="D7" s="6">
        <v>0</v>
      </c>
      <c r="E7" s="8">
        <v>0</v>
      </c>
      <c r="F7" s="1">
        <v>407235251.44</v>
      </c>
      <c r="G7" s="8">
        <v>5.0373689999999999E-2</v>
      </c>
      <c r="H7" s="1">
        <v>4169453956.9200001</v>
      </c>
      <c r="I7" s="8">
        <v>1.330218E-2</v>
      </c>
      <c r="J7" s="1">
        <v>178698187.75999999</v>
      </c>
      <c r="K7" s="8">
        <v>1.1381900000000001E-3</v>
      </c>
      <c r="L7" s="6">
        <v>0</v>
      </c>
      <c r="M7" s="6">
        <v>0</v>
      </c>
      <c r="N7" s="1">
        <v>1001032421.39</v>
      </c>
      <c r="O7" s="8">
        <v>5.12357E-3</v>
      </c>
      <c r="P7" s="3">
        <f t="shared" si="0"/>
        <v>5981366214.8500004</v>
      </c>
      <c r="Q7" s="2">
        <f t="shared" si="1"/>
        <v>6.534822110885438E-3</v>
      </c>
      <c r="R7" s="22">
        <v>225102467.62</v>
      </c>
      <c r="S7" s="8">
        <v>1.1128209999999999E-2</v>
      </c>
      <c r="T7" s="22">
        <v>210768622.50999999</v>
      </c>
      <c r="U7" s="23">
        <v>7.8805300000000002E-3</v>
      </c>
      <c r="V7" s="3">
        <f t="shared" si="2"/>
        <v>435871090.13</v>
      </c>
      <c r="W7" s="2">
        <f t="shared" si="3"/>
        <v>9.279070205539499E-3</v>
      </c>
      <c r="X7" s="6">
        <v>698127384.85000002</v>
      </c>
      <c r="Y7" s="21">
        <v>1.038002E-2</v>
      </c>
      <c r="Z7" s="3">
        <f t="shared" si="4"/>
        <v>7115364689.8300009</v>
      </c>
      <c r="AA7" s="2">
        <f t="shared" si="5"/>
        <v>6.9112272578418874E-3</v>
      </c>
      <c r="AB7" s="16"/>
    </row>
    <row r="8" spans="1:28">
      <c r="A8" s="12" t="s">
        <v>27</v>
      </c>
      <c r="B8" s="1">
        <v>52505506.049999997</v>
      </c>
      <c r="C8" s="8">
        <v>3.83388E-3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52505506.049999997</v>
      </c>
      <c r="Q8" s="20">
        <f t="shared" si="1"/>
        <v>5.7363841228600254E-5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52505506.049999997</v>
      </c>
      <c r="AA8" s="20">
        <f t="shared" si="5"/>
        <v>5.0999140650963862E-5</v>
      </c>
      <c r="AB8" s="16"/>
    </row>
    <row r="9" spans="1:28">
      <c r="A9" s="12" t="s">
        <v>19</v>
      </c>
      <c r="B9" s="1">
        <v>10588256535.02</v>
      </c>
      <c r="C9" s="8">
        <v>0.77314061999999995</v>
      </c>
      <c r="D9" s="1">
        <v>158983222389.03</v>
      </c>
      <c r="E9" s="8">
        <v>0.72594610999999998</v>
      </c>
      <c r="F9" s="1">
        <v>6016761063.3800001</v>
      </c>
      <c r="G9" s="8">
        <v>0.74425392000000001</v>
      </c>
      <c r="H9" s="1">
        <v>231810070216.87</v>
      </c>
      <c r="I9" s="8">
        <v>0.73956429000000001</v>
      </c>
      <c r="J9" s="1">
        <v>120548709817.89</v>
      </c>
      <c r="K9" s="8">
        <v>0.76781398999999995</v>
      </c>
      <c r="L9" s="1">
        <v>7156416576.7700005</v>
      </c>
      <c r="M9" s="8">
        <v>0.82221162999999997</v>
      </c>
      <c r="N9" s="1">
        <v>155162027261.81</v>
      </c>
      <c r="O9" s="8">
        <v>0.79416291999999999</v>
      </c>
      <c r="P9" s="3">
        <f t="shared" si="0"/>
        <v>690265463860.77002</v>
      </c>
      <c r="Q9" s="2">
        <f t="shared" si="1"/>
        <v>0.75413573648425625</v>
      </c>
      <c r="R9" s="1">
        <v>16535604319.48</v>
      </c>
      <c r="S9" s="8">
        <v>0.81745718000000001</v>
      </c>
      <c r="T9" s="1">
        <v>24562638748.549999</v>
      </c>
      <c r="U9" s="8">
        <v>0.91838481999999999</v>
      </c>
      <c r="V9" s="3">
        <f t="shared" si="2"/>
        <v>41098243068.029999</v>
      </c>
      <c r="W9" s="2">
        <f t="shared" si="3"/>
        <v>0.87492263512782531</v>
      </c>
      <c r="X9" s="1">
        <v>47764310351.32</v>
      </c>
      <c r="Y9" s="8">
        <v>0.71017775999999999</v>
      </c>
      <c r="Z9" s="3">
        <f t="shared" si="4"/>
        <v>779128017280.12</v>
      </c>
      <c r="AA9" s="2">
        <f t="shared" si="5"/>
        <v>0.75677509517833597</v>
      </c>
      <c r="AB9" s="16"/>
    </row>
    <row r="10" spans="1:28">
      <c r="A10" s="12" t="s">
        <v>20</v>
      </c>
      <c r="B10" s="1">
        <v>126408210.93000001</v>
      </c>
      <c r="C10" s="8">
        <v>9.2301599999999994E-3</v>
      </c>
      <c r="D10" s="1">
        <v>38718008433.910004</v>
      </c>
      <c r="E10" s="8">
        <v>0.17679342000000001</v>
      </c>
      <c r="F10" s="1">
        <v>137133766.13</v>
      </c>
      <c r="G10" s="8">
        <v>1.6962999999999999E-2</v>
      </c>
      <c r="H10" s="1">
        <v>27326341145.529999</v>
      </c>
      <c r="I10" s="8">
        <v>8.7181659999999994E-2</v>
      </c>
      <c r="J10" s="1">
        <v>9845832118.7199993</v>
      </c>
      <c r="K10" s="8">
        <v>6.2711310000000006E-2</v>
      </c>
      <c r="L10" s="6">
        <v>0</v>
      </c>
      <c r="M10" s="6">
        <v>0</v>
      </c>
      <c r="N10" s="1">
        <v>16926203062.040001</v>
      </c>
      <c r="O10" s="8">
        <v>8.6633070000000006E-2</v>
      </c>
      <c r="P10" s="3">
        <f t="shared" si="0"/>
        <v>93079926737.26001</v>
      </c>
      <c r="Q10" s="2">
        <f t="shared" si="1"/>
        <v>0.10169261360591966</v>
      </c>
      <c r="R10" s="1">
        <v>159869814.03999999</v>
      </c>
      <c r="S10" s="8">
        <v>7.90335E-3</v>
      </c>
      <c r="T10" s="1">
        <v>122067030.78</v>
      </c>
      <c r="U10" s="8">
        <v>4.5640300000000002E-3</v>
      </c>
      <c r="V10" s="3">
        <f t="shared" si="2"/>
        <v>281936844.81999999</v>
      </c>
      <c r="W10" s="2">
        <f t="shared" si="3"/>
        <v>6.0020309578981516E-3</v>
      </c>
      <c r="X10" s="1">
        <v>3895582859.54</v>
      </c>
      <c r="Y10" s="8">
        <v>5.7920989999999999E-2</v>
      </c>
      <c r="Z10" s="3">
        <f t="shared" si="4"/>
        <v>97257446441.62001</v>
      </c>
      <c r="AA10" s="2">
        <f t="shared" si="5"/>
        <v>9.4467162847766975E-2</v>
      </c>
      <c r="AB10" s="16"/>
    </row>
    <row r="11" spans="1:28">
      <c r="A11" s="12" t="s">
        <v>21</v>
      </c>
      <c r="B11" s="1">
        <v>1908054964.3499999</v>
      </c>
      <c r="C11" s="8">
        <v>0.13932367000000001</v>
      </c>
      <c r="D11" s="1">
        <v>5501086732.0100002</v>
      </c>
      <c r="E11" s="8">
        <v>2.5118959999999999E-2</v>
      </c>
      <c r="F11" s="1">
        <v>1413232349.03</v>
      </c>
      <c r="G11" s="8">
        <v>0.17481227999999999</v>
      </c>
      <c r="H11" s="1">
        <v>13321279247.84</v>
      </c>
      <c r="I11" s="8">
        <v>4.2500059999999999E-2</v>
      </c>
      <c r="J11" s="1">
        <v>7497066998.6199999</v>
      </c>
      <c r="K11" s="8">
        <v>4.7751259999999997E-2</v>
      </c>
      <c r="L11" s="1">
        <v>48100391.189999998</v>
      </c>
      <c r="M11" s="8">
        <v>5.5263300000000003E-3</v>
      </c>
      <c r="N11" s="1">
        <v>7420484804.0100002</v>
      </c>
      <c r="O11" s="8">
        <v>3.7980130000000001E-2</v>
      </c>
      <c r="P11" s="3">
        <f t="shared" si="0"/>
        <v>37109305487.050003</v>
      </c>
      <c r="Q11" s="2">
        <f t="shared" si="1"/>
        <v>4.0543030021186907E-2</v>
      </c>
      <c r="R11" s="1">
        <v>852402510.00999999</v>
      </c>
      <c r="S11" s="8">
        <v>4.2139530000000001E-2</v>
      </c>
      <c r="T11" s="1">
        <v>846395019.72000003</v>
      </c>
      <c r="U11" s="8">
        <v>3.1646290000000001E-2</v>
      </c>
      <c r="V11" s="3">
        <f t="shared" si="2"/>
        <v>1698797529.73</v>
      </c>
      <c r="W11" s="2">
        <f t="shared" si="3"/>
        <v>3.6164962302639297E-2</v>
      </c>
      <c r="X11" s="1">
        <v>1886362339.76</v>
      </c>
      <c r="Y11" s="8">
        <v>2.804715E-2</v>
      </c>
      <c r="Z11" s="3">
        <f t="shared" si="4"/>
        <v>40694465356.540009</v>
      </c>
      <c r="AA11" s="2">
        <f t="shared" si="5"/>
        <v>3.9526954762755979E-2</v>
      </c>
      <c r="AB11" s="16"/>
    </row>
    <row r="12" spans="1:28">
      <c r="A12" s="12" t="s">
        <v>22</v>
      </c>
      <c r="B12" s="1">
        <v>794952297.92999995</v>
      </c>
      <c r="C12" s="8">
        <v>5.804637E-2</v>
      </c>
      <c r="D12" s="1">
        <v>15061519762.93</v>
      </c>
      <c r="E12" s="8">
        <v>6.8773619999999994E-2</v>
      </c>
      <c r="F12" s="1">
        <v>109922904.25</v>
      </c>
      <c r="G12" s="8">
        <v>1.3597110000000001E-2</v>
      </c>
      <c r="H12" s="1">
        <v>29186497719.18</v>
      </c>
      <c r="I12" s="8">
        <v>9.3116279999999996E-2</v>
      </c>
      <c r="J12" s="1">
        <v>13486620544.42</v>
      </c>
      <c r="K12" s="8">
        <v>8.5900679999999993E-2</v>
      </c>
      <c r="L12" s="6">
        <v>0</v>
      </c>
      <c r="M12" s="6">
        <v>0</v>
      </c>
      <c r="N12" s="1">
        <v>11016908883.34</v>
      </c>
      <c r="O12" s="8">
        <v>5.6387640000000003E-2</v>
      </c>
      <c r="P12" s="3">
        <f t="shared" si="0"/>
        <v>69656422112.050003</v>
      </c>
      <c r="Q12" s="2">
        <f t="shared" si="1"/>
        <v>7.6101731783765877E-2</v>
      </c>
      <c r="R12" s="1">
        <v>1438903755.1199999</v>
      </c>
      <c r="S12" s="8">
        <v>7.1133909999999995E-2</v>
      </c>
      <c r="T12" s="6">
        <v>0</v>
      </c>
      <c r="U12" s="6">
        <v>0</v>
      </c>
      <c r="V12" s="3">
        <f t="shared" si="2"/>
        <v>1438903755.1199999</v>
      </c>
      <c r="W12" s="2">
        <f t="shared" si="3"/>
        <v>3.063219668638888E-2</v>
      </c>
      <c r="X12" s="1">
        <v>10559226122.389999</v>
      </c>
      <c r="Y12" s="8">
        <v>0.15699854999999999</v>
      </c>
      <c r="Z12" s="3">
        <f t="shared" si="4"/>
        <v>81654551989.559998</v>
      </c>
      <c r="AA12" s="2">
        <f t="shared" si="5"/>
        <v>7.9311910216452661E-2</v>
      </c>
      <c r="AB12" s="16"/>
    </row>
    <row r="13" spans="1:28">
      <c r="A13" s="13" t="s">
        <v>23</v>
      </c>
      <c r="B13" s="3">
        <f t="shared" ref="B13:AA13" si="6">SUM(B6:B12)</f>
        <v>13695123911.620001</v>
      </c>
      <c r="C13" s="7">
        <f t="shared" si="6"/>
        <v>0.99999998999999995</v>
      </c>
      <c r="D13" s="3">
        <f t="shared" si="6"/>
        <v>219001411275.73001</v>
      </c>
      <c r="E13" s="7">
        <f t="shared" si="6"/>
        <v>1.0000000099999999</v>
      </c>
      <c r="F13" s="3">
        <f t="shared" si="6"/>
        <v>8084285334.2299995</v>
      </c>
      <c r="G13" s="7">
        <f t="shared" si="6"/>
        <v>0.99999999999999989</v>
      </c>
      <c r="H13" s="3">
        <f t="shared" si="6"/>
        <v>313441406306.94</v>
      </c>
      <c r="I13" s="7">
        <f t="shared" si="6"/>
        <v>1</v>
      </c>
      <c r="J13" s="3">
        <f t="shared" si="6"/>
        <v>157002491314.25003</v>
      </c>
      <c r="K13" s="7">
        <f t="shared" si="6"/>
        <v>0.99999999999999978</v>
      </c>
      <c r="L13" s="3">
        <f t="shared" si="6"/>
        <v>8703862036.1400013</v>
      </c>
      <c r="M13" s="7">
        <f t="shared" si="6"/>
        <v>1</v>
      </c>
      <c r="N13" s="3">
        <f>SUM(N6:N12)</f>
        <v>195378082092.20001</v>
      </c>
      <c r="O13" s="7">
        <f t="shared" si="6"/>
        <v>1.0000000099999999</v>
      </c>
      <c r="P13" s="3">
        <f t="shared" si="6"/>
        <v>915306662271.11011</v>
      </c>
      <c r="Q13" s="7">
        <f t="shared" si="6"/>
        <v>0.99999999999999989</v>
      </c>
      <c r="R13" s="3">
        <f t="shared" si="6"/>
        <v>20228098334.119999</v>
      </c>
      <c r="S13" s="7">
        <f t="shared" si="6"/>
        <v>1</v>
      </c>
      <c r="T13" s="3">
        <f t="shared" si="6"/>
        <v>26745475577.389999</v>
      </c>
      <c r="U13" s="7">
        <f t="shared" si="6"/>
        <v>1</v>
      </c>
      <c r="V13" s="3">
        <f t="shared" si="6"/>
        <v>46973573911.510002</v>
      </c>
      <c r="W13" s="7">
        <f t="shared" si="6"/>
        <v>1</v>
      </c>
      <c r="X13" s="3">
        <f t="shared" si="6"/>
        <v>67256837968.209999</v>
      </c>
      <c r="Y13" s="7">
        <f t="shared" si="6"/>
        <v>0.99999999999999989</v>
      </c>
      <c r="Z13" s="3">
        <f>SUM(Z6:Z12)</f>
        <v>1029537074150.8301</v>
      </c>
      <c r="AA13" s="7">
        <f t="shared" si="6"/>
        <v>1</v>
      </c>
    </row>
    <row r="14" spans="1:28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>
      <c r="A15" s="5" t="s">
        <v>24</v>
      </c>
      <c r="P15" s="16"/>
      <c r="R15" s="16"/>
      <c r="T15" s="16"/>
    </row>
    <row r="16" spans="1:28">
      <c r="A16" s="5" t="s">
        <v>25</v>
      </c>
      <c r="L16" s="16"/>
      <c r="P16" s="16"/>
    </row>
    <row r="17" spans="1:26" ht="15" customHeight="1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>
      <c r="H27" s="9"/>
    </row>
    <row r="28" spans="1:26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8B2BA-1F8A-4E81-B888-E4EBD29315E4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25" sqref="I25"/>
    </sheetView>
  </sheetViews>
  <sheetFormatPr baseColWidth="10" defaultColWidth="9.140625" defaultRowHeight="15"/>
  <cols>
    <col min="1" max="1" width="13.85546875" style="14" customWidth="1"/>
    <col min="2" max="2" width="17.28515625" style="14" customWidth="1"/>
    <col min="3" max="3" width="9.42578125" style="15" bestFit="1" customWidth="1"/>
    <col min="4" max="4" width="18.85546875" style="15" bestFit="1" customWidth="1"/>
    <col min="5" max="5" width="10.42578125" style="15" customWidth="1"/>
    <col min="6" max="6" width="18.85546875" style="14" customWidth="1"/>
    <col min="7" max="7" width="8.85546875" style="15" customWidth="1"/>
    <col min="8" max="8" width="19.42578125" style="14" customWidth="1"/>
    <col min="9" max="9" width="8.85546875" style="15" customWidth="1"/>
    <col min="10" max="10" width="17.85546875" style="14" bestFit="1" customWidth="1"/>
    <col min="11" max="11" width="8.85546875" style="14" customWidth="1"/>
    <col min="12" max="12" width="17.85546875" style="14" customWidth="1"/>
    <col min="13" max="13" width="8.85546875" style="14" customWidth="1"/>
    <col min="14" max="14" width="17.85546875" style="14" customWidth="1"/>
    <col min="15" max="15" width="8.85546875" style="14" customWidth="1"/>
    <col min="16" max="16" width="18.85546875" style="14" bestFit="1" customWidth="1"/>
    <col min="17" max="17" width="9.42578125" style="14" bestFit="1" customWidth="1"/>
    <col min="18" max="18" width="17.85546875" style="14" bestFit="1" customWidth="1"/>
    <col min="19" max="19" width="10.5703125" style="14" customWidth="1"/>
    <col min="20" max="20" width="19" style="14" bestFit="1" customWidth="1"/>
    <col min="21" max="21" width="9.140625" style="14" customWidth="1"/>
    <col min="22" max="22" width="19" style="14" bestFit="1" customWidth="1"/>
    <col min="23" max="23" width="9.42578125" style="14" customWidth="1"/>
    <col min="24" max="24" width="17.85546875" style="14" bestFit="1" customWidth="1"/>
    <col min="25" max="25" width="8.85546875" style="14" customWidth="1"/>
    <col min="26" max="26" width="18.5703125" style="14" customWidth="1"/>
    <col min="27" max="27" width="9.42578125" style="14" bestFit="1" customWidth="1"/>
    <col min="28" max="28" width="23" style="14" customWidth="1"/>
    <col min="29" max="16384" width="9.140625" style="14"/>
  </cols>
  <sheetData>
    <row r="1" spans="1:28" ht="18.600000000000001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/>
      <c r="Y1"/>
      <c r="Z1"/>
      <c r="AA1"/>
      <c r="AB1"/>
    </row>
    <row r="2" spans="1:28">
      <c r="A2" s="27" t="s">
        <v>35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/>
      <c r="Y2"/>
      <c r="Z2"/>
      <c r="AA2"/>
      <c r="AB2"/>
    </row>
    <row r="3" spans="1:28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/>
      <c r="Y3"/>
      <c r="Z3"/>
      <c r="AA3"/>
      <c r="AB3"/>
    </row>
    <row r="4" spans="1:28" ht="33.75" customHeight="1">
      <c r="A4" s="28" t="s">
        <v>1</v>
      </c>
      <c r="B4" s="24" t="s">
        <v>2</v>
      </c>
      <c r="C4" s="25"/>
      <c r="D4" s="24" t="s">
        <v>3</v>
      </c>
      <c r="E4" s="25"/>
      <c r="F4" s="24" t="s">
        <v>4</v>
      </c>
      <c r="G4" s="25"/>
      <c r="H4" s="24" t="s">
        <v>5</v>
      </c>
      <c r="I4" s="25"/>
      <c r="J4" s="24" t="s">
        <v>6</v>
      </c>
      <c r="K4" s="25"/>
      <c r="L4" s="24" t="s">
        <v>7</v>
      </c>
      <c r="M4" s="25"/>
      <c r="N4" s="24" t="s">
        <v>8</v>
      </c>
      <c r="O4" s="25"/>
      <c r="P4" s="24" t="s">
        <v>9</v>
      </c>
      <c r="Q4" s="25"/>
      <c r="R4" s="24" t="s">
        <v>10</v>
      </c>
      <c r="S4" s="25"/>
      <c r="T4" s="24" t="s">
        <v>11</v>
      </c>
      <c r="U4" s="25"/>
      <c r="V4" s="24" t="s">
        <v>12</v>
      </c>
      <c r="W4" s="25"/>
      <c r="X4" s="29" t="s">
        <v>13</v>
      </c>
      <c r="Y4" s="30"/>
      <c r="Z4" s="24" t="s">
        <v>14</v>
      </c>
      <c r="AA4" s="25"/>
    </row>
    <row r="5" spans="1:28" ht="31.5" customHeight="1">
      <c r="A5" s="28"/>
      <c r="B5" s="10" t="s">
        <v>15</v>
      </c>
      <c r="C5" s="4" t="s">
        <v>16</v>
      </c>
      <c r="D5" s="10" t="s">
        <v>15</v>
      </c>
      <c r="E5" s="11" t="s">
        <v>16</v>
      </c>
      <c r="F5" s="10" t="s">
        <v>15</v>
      </c>
      <c r="G5" s="4" t="s">
        <v>16</v>
      </c>
      <c r="H5" s="10" t="s">
        <v>15</v>
      </c>
      <c r="I5" s="11" t="s">
        <v>16</v>
      </c>
      <c r="J5" s="10" t="s">
        <v>15</v>
      </c>
      <c r="K5" s="11" t="s">
        <v>16</v>
      </c>
      <c r="L5" s="10" t="s">
        <v>15</v>
      </c>
      <c r="M5" s="11" t="s">
        <v>16</v>
      </c>
      <c r="N5" s="10" t="s">
        <v>15</v>
      </c>
      <c r="O5" s="11" t="s">
        <v>16</v>
      </c>
      <c r="P5" s="10" t="s">
        <v>15</v>
      </c>
      <c r="Q5" s="11" t="s">
        <v>16</v>
      </c>
      <c r="R5" s="10" t="s">
        <v>15</v>
      </c>
      <c r="S5" s="11" t="s">
        <v>16</v>
      </c>
      <c r="T5" s="10" t="s">
        <v>15</v>
      </c>
      <c r="U5" s="11" t="s">
        <v>16</v>
      </c>
      <c r="V5" s="10" t="s">
        <v>15</v>
      </c>
      <c r="W5" s="11" t="s">
        <v>16</v>
      </c>
      <c r="X5" s="10" t="s">
        <v>15</v>
      </c>
      <c r="Y5" s="11" t="s">
        <v>16</v>
      </c>
      <c r="Z5" s="10" t="s">
        <v>15</v>
      </c>
      <c r="AA5" s="11" t="s">
        <v>16</v>
      </c>
    </row>
    <row r="6" spans="1:28">
      <c r="A6" s="12" t="s">
        <v>17</v>
      </c>
      <c r="B6" s="6">
        <v>0</v>
      </c>
      <c r="C6" s="6">
        <v>0</v>
      </c>
      <c r="D6" s="1">
        <v>416225174.63999999</v>
      </c>
      <c r="E6" s="8">
        <v>1.8826400000000001E-3</v>
      </c>
      <c r="F6" s="6">
        <v>0</v>
      </c>
      <c r="G6" s="6">
        <v>0</v>
      </c>
      <c r="H6" s="1">
        <v>6593090525.8400002</v>
      </c>
      <c r="I6" s="8">
        <v>2.0749940000000001E-2</v>
      </c>
      <c r="J6" s="1">
        <v>4230093833.5599999</v>
      </c>
      <c r="K6" s="8">
        <v>2.6559699999999999E-2</v>
      </c>
      <c r="L6" s="1">
        <v>1580058905.73</v>
      </c>
      <c r="M6" s="8">
        <v>0.18029719999999999</v>
      </c>
      <c r="N6" s="1">
        <v>5246795068.29</v>
      </c>
      <c r="O6" s="8">
        <v>2.6505709999999998E-2</v>
      </c>
      <c r="P6" s="3">
        <f t="shared" ref="P6:P12" si="0">+B6+D6+F6+H6+J6+L6+N6</f>
        <v>18066263508.060001</v>
      </c>
      <c r="Q6" s="2">
        <f t="shared" ref="Q6:Q12" si="1">+P6/$P$13</f>
        <v>1.948912844435155E-2</v>
      </c>
      <c r="R6" s="1">
        <v>1002234145.72</v>
      </c>
      <c r="S6" s="8">
        <v>4.9348799999999998E-2</v>
      </c>
      <c r="T6" s="1">
        <v>872038296.73000002</v>
      </c>
      <c r="U6" s="8">
        <v>3.2403179999999997E-2</v>
      </c>
      <c r="V6" s="3">
        <f t="shared" ref="V6:V12" si="2">R6+T6</f>
        <v>1874272442.45</v>
      </c>
      <c r="W6" s="2">
        <f t="shared" ref="W6:W12" si="3">V6/$V$13</f>
        <v>3.9691241592131984E-2</v>
      </c>
      <c r="X6" s="1">
        <v>2942040499.5100002</v>
      </c>
      <c r="Y6" s="8">
        <v>4.3265749999999999E-2</v>
      </c>
      <c r="Z6" s="3">
        <f t="shared" ref="Z6:Z12" si="4">P6+V6+X6</f>
        <v>22882576450.020004</v>
      </c>
      <c r="AA6" s="2">
        <f t="shared" ref="AA6:AA12" si="5">Z6/$Z$13</f>
        <v>2.1955769087349298E-2</v>
      </c>
      <c r="AB6" s="16"/>
    </row>
    <row r="7" spans="1:28">
      <c r="A7" s="12" t="s">
        <v>18</v>
      </c>
      <c r="B7" s="1">
        <v>164006884.88</v>
      </c>
      <c r="C7" s="8">
        <v>1.17672E-2</v>
      </c>
      <c r="D7" s="6">
        <v>50291303.609999999</v>
      </c>
      <c r="E7" s="8">
        <v>2.2746999999999999E-4</v>
      </c>
      <c r="F7" s="1">
        <v>534617653.44</v>
      </c>
      <c r="G7" s="8">
        <v>6.4821900000000002E-2</v>
      </c>
      <c r="H7" s="1">
        <v>3659745652.0999999</v>
      </c>
      <c r="I7" s="8">
        <v>1.151804E-2</v>
      </c>
      <c r="J7" s="1">
        <v>226236175.47</v>
      </c>
      <c r="K7" s="8">
        <v>1.42048E-3</v>
      </c>
      <c r="L7" s="6">
        <v>0</v>
      </c>
      <c r="M7" s="6">
        <v>0</v>
      </c>
      <c r="N7" s="1">
        <v>1609240398.53</v>
      </c>
      <c r="O7" s="8">
        <v>8.1295499999999993E-3</v>
      </c>
      <c r="P7" s="3">
        <f t="shared" si="0"/>
        <v>6244138068.0299997</v>
      </c>
      <c r="Q7" s="2">
        <f t="shared" si="1"/>
        <v>6.73591463878573E-3</v>
      </c>
      <c r="R7" s="22">
        <v>251790421.87</v>
      </c>
      <c r="S7" s="8">
        <v>1.239786E-2</v>
      </c>
      <c r="T7" s="22">
        <v>223402508.75</v>
      </c>
      <c r="U7" s="23">
        <v>8.30119E-3</v>
      </c>
      <c r="V7" s="3">
        <f t="shared" si="2"/>
        <v>475192930.62</v>
      </c>
      <c r="W7" s="2">
        <f t="shared" si="3"/>
        <v>1.006310341278722E-2</v>
      </c>
      <c r="X7" s="6">
        <v>797013407.11000001</v>
      </c>
      <c r="Y7" s="21">
        <v>1.1720909999999999E-2</v>
      </c>
      <c r="Z7" s="3">
        <f t="shared" si="4"/>
        <v>7516344405.7599993</v>
      </c>
      <c r="AA7" s="2">
        <f t="shared" si="5"/>
        <v>7.2119117580272283E-3</v>
      </c>
      <c r="AB7" s="16"/>
    </row>
    <row r="8" spans="1:28">
      <c r="A8" s="12" t="s">
        <v>27</v>
      </c>
      <c r="B8" s="1">
        <v>52875331.780000001</v>
      </c>
      <c r="C8" s="8">
        <v>3.7937100000000001E-3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3">
        <f t="shared" si="0"/>
        <v>52875331.780000001</v>
      </c>
      <c r="Q8" s="20">
        <f t="shared" si="1"/>
        <v>5.7039693467239836E-5</v>
      </c>
      <c r="R8" s="6">
        <v>0</v>
      </c>
      <c r="S8" s="6">
        <v>0</v>
      </c>
      <c r="T8" s="6">
        <v>0</v>
      </c>
      <c r="U8" s="6">
        <v>0</v>
      </c>
      <c r="V8" s="19">
        <f t="shared" si="2"/>
        <v>0</v>
      </c>
      <c r="W8" s="19">
        <f t="shared" si="3"/>
        <v>0</v>
      </c>
      <c r="X8" s="6">
        <v>0</v>
      </c>
      <c r="Y8" s="6">
        <v>0</v>
      </c>
      <c r="Z8" s="3">
        <f t="shared" si="4"/>
        <v>52875331.780000001</v>
      </c>
      <c r="AA8" s="20">
        <f t="shared" si="5"/>
        <v>5.0733735229262045E-5</v>
      </c>
      <c r="AB8" s="16"/>
    </row>
    <row r="9" spans="1:28">
      <c r="A9" s="12" t="s">
        <v>19</v>
      </c>
      <c r="B9" s="1">
        <v>10881329854.24</v>
      </c>
      <c r="C9" s="8">
        <v>0.78071595999999999</v>
      </c>
      <c r="D9" s="1">
        <v>160935685192.07999</v>
      </c>
      <c r="E9" s="8">
        <v>0.72793277999999995</v>
      </c>
      <c r="F9" s="1">
        <v>6054048625.1599998</v>
      </c>
      <c r="G9" s="8">
        <v>0.73404787000000005</v>
      </c>
      <c r="H9" s="1">
        <v>237272147163.37</v>
      </c>
      <c r="I9" s="8">
        <v>0.74674885000000002</v>
      </c>
      <c r="J9" s="1">
        <v>123717013859.98</v>
      </c>
      <c r="K9" s="8">
        <v>0.77678829999999999</v>
      </c>
      <c r="L9" s="1">
        <v>7135101804.7399998</v>
      </c>
      <c r="M9" s="8">
        <v>0.81417145000000002</v>
      </c>
      <c r="N9" s="1">
        <v>155016462234.19</v>
      </c>
      <c r="O9" s="8">
        <v>0.78311067999999995</v>
      </c>
      <c r="P9" s="3">
        <f t="shared" si="0"/>
        <v>701011788733.76001</v>
      </c>
      <c r="Q9" s="2">
        <f t="shared" si="1"/>
        <v>0.75622215880675769</v>
      </c>
      <c r="R9" s="1">
        <v>16587640141.190001</v>
      </c>
      <c r="S9" s="8">
        <v>0.81675545999999999</v>
      </c>
      <c r="T9" s="1">
        <v>24840100715.27</v>
      </c>
      <c r="U9" s="8">
        <v>0.92300786000000001</v>
      </c>
      <c r="V9" s="3">
        <f t="shared" si="2"/>
        <v>41427740856.459999</v>
      </c>
      <c r="W9" s="2">
        <f t="shared" si="3"/>
        <v>0.87731027448740617</v>
      </c>
      <c r="X9" s="1">
        <v>47816887919.360001</v>
      </c>
      <c r="Y9" s="8">
        <v>0.70319675999999998</v>
      </c>
      <c r="Z9" s="3">
        <f t="shared" si="4"/>
        <v>790256417509.57996</v>
      </c>
      <c r="AA9" s="2">
        <f t="shared" si="5"/>
        <v>0.75824885630923211</v>
      </c>
      <c r="AB9" s="16"/>
    </row>
    <row r="10" spans="1:28">
      <c r="A10" s="12" t="s">
        <v>20</v>
      </c>
      <c r="B10" s="1">
        <v>127691728.54000001</v>
      </c>
      <c r="C10" s="8">
        <v>9.1616500000000003E-3</v>
      </c>
      <c r="D10" s="1">
        <v>38647265129.059998</v>
      </c>
      <c r="E10" s="8">
        <v>0.17480654000000001</v>
      </c>
      <c r="F10" s="1">
        <v>138220421.08000001</v>
      </c>
      <c r="G10" s="8">
        <v>1.6759099999999999E-2</v>
      </c>
      <c r="H10" s="1">
        <v>26345302989.759998</v>
      </c>
      <c r="I10" s="8">
        <v>8.2914600000000005E-2</v>
      </c>
      <c r="J10" s="1">
        <v>9972343840.5599995</v>
      </c>
      <c r="K10" s="8">
        <v>6.2613859999999993E-2</v>
      </c>
      <c r="L10" s="6">
        <v>0</v>
      </c>
      <c r="M10" s="6">
        <v>0</v>
      </c>
      <c r="N10" s="1">
        <v>16309209315.209999</v>
      </c>
      <c r="O10" s="8">
        <v>8.2390710000000006E-2</v>
      </c>
      <c r="P10" s="3">
        <f t="shared" si="0"/>
        <v>91540033424.209991</v>
      </c>
      <c r="Q10" s="2">
        <f t="shared" si="1"/>
        <v>9.8749554295426992E-2</v>
      </c>
      <c r="R10" s="1">
        <v>161334271.75999999</v>
      </c>
      <c r="S10" s="8">
        <v>7.9439100000000002E-3</v>
      </c>
      <c r="T10" s="1">
        <v>125905292.43000001</v>
      </c>
      <c r="U10" s="8">
        <v>4.6783900000000002E-3</v>
      </c>
      <c r="V10" s="3">
        <f t="shared" si="2"/>
        <v>287239564.19</v>
      </c>
      <c r="W10" s="2">
        <f t="shared" si="3"/>
        <v>6.0828376274801544E-3</v>
      </c>
      <c r="X10" s="1">
        <v>3924022396.5100002</v>
      </c>
      <c r="Y10" s="8">
        <v>5.7706809999999997E-2</v>
      </c>
      <c r="Z10" s="3">
        <f t="shared" si="4"/>
        <v>95751295384.909988</v>
      </c>
      <c r="AA10" s="2">
        <f t="shared" si="5"/>
        <v>9.1873104231836644E-2</v>
      </c>
      <c r="AB10" s="16"/>
    </row>
    <row r="11" spans="1:28">
      <c r="A11" s="12" t="s">
        <v>21</v>
      </c>
      <c r="B11" s="1">
        <v>1909579687.7</v>
      </c>
      <c r="C11" s="8">
        <v>0.13700893</v>
      </c>
      <c r="D11" s="1">
        <v>5805392104.6400003</v>
      </c>
      <c r="E11" s="8">
        <v>2.6258529999999999E-2</v>
      </c>
      <c r="F11" s="1">
        <v>1410878742.6600001</v>
      </c>
      <c r="G11" s="8">
        <v>0.17106776000000001</v>
      </c>
      <c r="H11" s="1">
        <v>14537319186.040001</v>
      </c>
      <c r="I11" s="8">
        <v>4.5752220000000003E-2</v>
      </c>
      <c r="J11" s="1">
        <v>7545216673.1899996</v>
      </c>
      <c r="K11" s="8">
        <v>4.737454E-2</v>
      </c>
      <c r="L11" s="1">
        <v>48474754.289999999</v>
      </c>
      <c r="M11" s="8">
        <v>5.53135E-3</v>
      </c>
      <c r="N11" s="1">
        <v>8662716767.7099991</v>
      </c>
      <c r="O11" s="8">
        <v>4.3762229999999999E-2</v>
      </c>
      <c r="P11" s="3">
        <f t="shared" si="0"/>
        <v>39919577916.229996</v>
      </c>
      <c r="Q11" s="2">
        <f t="shared" si="1"/>
        <v>4.3063568795319161E-2</v>
      </c>
      <c r="R11" s="1">
        <v>860063392.95000005</v>
      </c>
      <c r="S11" s="8">
        <v>4.2348490000000003E-2</v>
      </c>
      <c r="T11" s="1">
        <v>850675821.90999997</v>
      </c>
      <c r="U11" s="8">
        <v>3.1609390000000001E-2</v>
      </c>
      <c r="V11" s="3">
        <f t="shared" si="2"/>
        <v>1710739214.8600001</v>
      </c>
      <c r="W11" s="2">
        <f t="shared" si="3"/>
        <v>3.6228118143477352E-2</v>
      </c>
      <c r="X11" s="1">
        <v>1894609797.3299999</v>
      </c>
      <c r="Y11" s="8">
        <v>2.78622E-2</v>
      </c>
      <c r="Z11" s="3">
        <f t="shared" si="4"/>
        <v>43524926928.419998</v>
      </c>
      <c r="AA11" s="2">
        <f t="shared" si="5"/>
        <v>4.1762047524299017E-2</v>
      </c>
      <c r="AB11" s="16"/>
    </row>
    <row r="12" spans="1:28">
      <c r="A12" s="12" t="s">
        <v>22</v>
      </c>
      <c r="B12" s="1">
        <v>802146171.71000004</v>
      </c>
      <c r="C12" s="8">
        <v>5.7552550000000001E-2</v>
      </c>
      <c r="D12" s="1">
        <v>15231057819.6</v>
      </c>
      <c r="E12" s="8">
        <v>6.8892030000000007E-2</v>
      </c>
      <c r="F12" s="1">
        <v>109719335.86</v>
      </c>
      <c r="G12" s="8">
        <v>1.330337E-2</v>
      </c>
      <c r="H12" s="1">
        <v>29332620007.59</v>
      </c>
      <c r="I12" s="8">
        <v>9.231636E-2</v>
      </c>
      <c r="J12" s="1">
        <v>13576446050.309999</v>
      </c>
      <c r="K12" s="8">
        <v>8.5243120000000006E-2</v>
      </c>
      <c r="L12" s="6">
        <v>0</v>
      </c>
      <c r="M12" s="6">
        <v>0</v>
      </c>
      <c r="N12" s="1">
        <v>11105197822.459999</v>
      </c>
      <c r="O12" s="8">
        <v>5.6101129999999999E-2</v>
      </c>
      <c r="P12" s="3">
        <f t="shared" si="0"/>
        <v>70157187207.529999</v>
      </c>
      <c r="Q12" s="2">
        <f t="shared" si="1"/>
        <v>7.5682635325891673E-2</v>
      </c>
      <c r="R12" s="1">
        <v>1446125468.6800001</v>
      </c>
      <c r="S12" s="8">
        <v>7.1205480000000002E-2</v>
      </c>
      <c r="T12" s="6">
        <v>0</v>
      </c>
      <c r="U12" s="6">
        <v>0</v>
      </c>
      <c r="V12" s="3">
        <f t="shared" si="2"/>
        <v>1446125468.6800001</v>
      </c>
      <c r="W12" s="2">
        <f t="shared" si="3"/>
        <v>3.0624424736717112E-2</v>
      </c>
      <c r="X12" s="1">
        <v>10624726721.65</v>
      </c>
      <c r="Y12" s="8">
        <v>0.15624758999999999</v>
      </c>
      <c r="Z12" s="3">
        <f t="shared" si="4"/>
        <v>82228039397.859985</v>
      </c>
      <c r="AA12" s="2">
        <f t="shared" si="5"/>
        <v>7.8897577354026333E-2</v>
      </c>
      <c r="AB12" s="16"/>
    </row>
    <row r="13" spans="1:28">
      <c r="A13" s="13" t="s">
        <v>23</v>
      </c>
      <c r="B13" s="3">
        <f t="shared" ref="B13:AA13" si="6">SUM(B6:B12)</f>
        <v>13937629658.850002</v>
      </c>
      <c r="C13" s="7">
        <f t="shared" si="6"/>
        <v>1</v>
      </c>
      <c r="D13" s="3">
        <f t="shared" si="6"/>
        <v>221085916723.63</v>
      </c>
      <c r="E13" s="7">
        <f t="shared" si="6"/>
        <v>0.99999999000000006</v>
      </c>
      <c r="F13" s="3">
        <f t="shared" si="6"/>
        <v>8247484778.1999989</v>
      </c>
      <c r="G13" s="7">
        <f t="shared" si="6"/>
        <v>1</v>
      </c>
      <c r="H13" s="3">
        <f t="shared" si="6"/>
        <v>317740225524.70001</v>
      </c>
      <c r="I13" s="7">
        <f t="shared" si="6"/>
        <v>1.0000000100000002</v>
      </c>
      <c r="J13" s="3">
        <f t="shared" si="6"/>
        <v>159267350433.07001</v>
      </c>
      <c r="K13" s="7">
        <f t="shared" si="6"/>
        <v>1</v>
      </c>
      <c r="L13" s="3">
        <f t="shared" si="6"/>
        <v>8763635464.7600002</v>
      </c>
      <c r="M13" s="7">
        <f t="shared" si="6"/>
        <v>1</v>
      </c>
      <c r="N13" s="3">
        <f>SUM(N6:N12)</f>
        <v>197949621606.38998</v>
      </c>
      <c r="O13" s="7">
        <f t="shared" si="6"/>
        <v>1.0000000099999999</v>
      </c>
      <c r="P13" s="3">
        <f t="shared" si="6"/>
        <v>926991864189.59998</v>
      </c>
      <c r="Q13" s="7">
        <f t="shared" si="6"/>
        <v>1</v>
      </c>
      <c r="R13" s="3">
        <f t="shared" si="6"/>
        <v>20309187842.169998</v>
      </c>
      <c r="S13" s="7">
        <f t="shared" si="6"/>
        <v>1</v>
      </c>
      <c r="T13" s="3">
        <f t="shared" si="6"/>
        <v>26912122635.09</v>
      </c>
      <c r="U13" s="7">
        <f t="shared" si="6"/>
        <v>1.0000000100000002</v>
      </c>
      <c r="V13" s="3">
        <f t="shared" si="6"/>
        <v>47221310477.260002</v>
      </c>
      <c r="W13" s="7">
        <f t="shared" si="6"/>
        <v>1</v>
      </c>
      <c r="X13" s="3">
        <f t="shared" si="6"/>
        <v>67999300741.470009</v>
      </c>
      <c r="Y13" s="7">
        <f t="shared" si="6"/>
        <v>1.0000000199999999</v>
      </c>
      <c r="Z13" s="3">
        <f>SUM(Z6:Z12)</f>
        <v>1042212475408.3301</v>
      </c>
      <c r="AA13" s="7">
        <f t="shared" si="6"/>
        <v>1</v>
      </c>
    </row>
    <row r="14" spans="1:28">
      <c r="B14" s="16"/>
      <c r="F14" s="16"/>
      <c r="H14" s="16"/>
      <c r="J14" s="16"/>
      <c r="L14" s="16"/>
      <c r="N14" s="16"/>
      <c r="P14" s="16"/>
      <c r="R14" s="16"/>
      <c r="T14" s="16"/>
      <c r="V14" s="16"/>
      <c r="X14" s="16"/>
      <c r="Z14" s="16"/>
    </row>
    <row r="15" spans="1:28">
      <c r="A15" s="5" t="s">
        <v>24</v>
      </c>
      <c r="P15" s="16"/>
      <c r="R15" s="16"/>
      <c r="T15" s="16"/>
    </row>
    <row r="16" spans="1:28">
      <c r="A16" s="5" t="s">
        <v>25</v>
      </c>
      <c r="L16" s="16"/>
      <c r="P16" s="16"/>
    </row>
    <row r="17" spans="1:26" ht="15" customHeight="1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26">
      <c r="B18" s="16"/>
      <c r="D18" s="17"/>
      <c r="F18" s="16"/>
      <c r="H18" s="16"/>
      <c r="J18" s="16"/>
      <c r="L18" s="16"/>
      <c r="N18" s="16"/>
      <c r="P18" s="16"/>
      <c r="R18" s="16"/>
      <c r="T18" s="16"/>
      <c r="V18" s="16"/>
      <c r="X18" s="16"/>
      <c r="Z18" s="16"/>
    </row>
    <row r="27" spans="1:26">
      <c r="H27" s="9"/>
    </row>
    <row r="28" spans="1:26">
      <c r="H28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19" ma:contentTypeDescription="Crear nuevo documento." ma:contentTypeScope="" ma:versionID="f91dd2d92fee39a1274f8a2b093ead1e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799c1b32b660b4f04d10e2ea5924eb5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7D4700-D85A-4D38-BA99-8BAEC0BFD4B7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3d356bbc-c7e3-4705-a35e-a22d7fa248ea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E5E7771D-E5B0-4AA5-A2AC-AF4EB9056B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17BDF3-33AD-4465-A885-65BD4896EC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 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Nadia Urena</dc:creator>
  <cp:keywords/>
  <dc:description/>
  <cp:lastModifiedBy>Nadia Mercedes Ureña</cp:lastModifiedBy>
  <cp:revision/>
  <dcterms:created xsi:type="dcterms:W3CDTF">2017-06-23T15:36:35Z</dcterms:created>
  <dcterms:modified xsi:type="dcterms:W3CDTF">2024-01-09T15:33:04Z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