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2/"/>
    </mc:Choice>
  </mc:AlternateContent>
  <xr:revisionPtr revIDLastSave="115" documentId="11_E9D05B7B7926427F926347DF8F73B8A3F5D931F5" xr6:coauthVersionLast="47" xr6:coauthVersionMax="47" xr10:uidLastSave="{1D2CFEB5-7B6C-4C51-B6AE-8BD976DAE51C}"/>
  <bookViews>
    <workbookView xWindow="-120" yWindow="-120" windowWidth="29040" windowHeight="15840" activeTab="11" xr2:uid="{00000000-000D-0000-FFFF-FFFF00000000}"/>
  </bookViews>
  <sheets>
    <sheet name="Enero" sheetId="15" r:id="rId1"/>
    <sheet name="Febrero" sheetId="16" r:id="rId2"/>
    <sheet name="Marzo" sheetId="17" r:id="rId3"/>
    <sheet name="Abril" sheetId="18" r:id="rId4"/>
    <sheet name="Mayo" sheetId="19" r:id="rId5"/>
    <sheet name="Junio" sheetId="20" r:id="rId6"/>
    <sheet name="Julio" sheetId="21" r:id="rId7"/>
    <sheet name="Agosto" sheetId="22" r:id="rId8"/>
    <sheet name="Septiembre" sheetId="23" r:id="rId9"/>
    <sheet name="Octubre" sheetId="24" r:id="rId10"/>
    <sheet name="Noviembre" sheetId="25" r:id="rId11"/>
    <sheet name="Diciembre" sheetId="26" r:id="rId12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6" l="1"/>
  <c r="M11" i="26"/>
  <c r="K11" i="26"/>
  <c r="I11" i="26"/>
  <c r="G11" i="26"/>
  <c r="E11" i="26"/>
  <c r="C11" i="26"/>
  <c r="Q10" i="26"/>
  <c r="P10" i="26" s="1"/>
  <c r="Q9" i="26"/>
  <c r="P9" i="26" s="1"/>
  <c r="Q8" i="26"/>
  <c r="P8" i="26" s="1"/>
  <c r="O11" i="25"/>
  <c r="M11" i="25"/>
  <c r="K11" i="25"/>
  <c r="I11" i="25"/>
  <c r="G11" i="25"/>
  <c r="E11" i="25"/>
  <c r="C11" i="25"/>
  <c r="Q10" i="25"/>
  <c r="L10" i="25" s="1"/>
  <c r="Q9" i="25"/>
  <c r="L9" i="25" s="1"/>
  <c r="Q8" i="25"/>
  <c r="L8" i="25" s="1"/>
  <c r="O11" i="24"/>
  <c r="M11" i="24"/>
  <c r="K11" i="24"/>
  <c r="I11" i="24"/>
  <c r="G11" i="24"/>
  <c r="E11" i="24"/>
  <c r="C11" i="24"/>
  <c r="Q10" i="24"/>
  <c r="L10" i="24" s="1"/>
  <c r="Q9" i="24"/>
  <c r="L9" i="24" s="1"/>
  <c r="Q8" i="24"/>
  <c r="L8" i="24" s="1"/>
  <c r="Q11" i="26" l="1"/>
  <c r="J11" i="26" s="1"/>
  <c r="J9" i="26"/>
  <c r="J8" i="26"/>
  <c r="J10" i="26"/>
  <c r="D8" i="26"/>
  <c r="L8" i="26"/>
  <c r="D9" i="26"/>
  <c r="L9" i="26"/>
  <c r="D10" i="26"/>
  <c r="L10" i="26"/>
  <c r="F8" i="26"/>
  <c r="N8" i="26"/>
  <c r="F9" i="26"/>
  <c r="N9" i="26"/>
  <c r="F10" i="26"/>
  <c r="N10" i="26"/>
  <c r="H8" i="26"/>
  <c r="H9" i="26"/>
  <c r="H10" i="26"/>
  <c r="P8" i="25"/>
  <c r="F10" i="25"/>
  <c r="H9" i="25"/>
  <c r="F8" i="25"/>
  <c r="H10" i="25"/>
  <c r="H8" i="25"/>
  <c r="N10" i="25"/>
  <c r="N8" i="25"/>
  <c r="P10" i="25"/>
  <c r="J9" i="25"/>
  <c r="N9" i="25"/>
  <c r="J8" i="25"/>
  <c r="F9" i="25"/>
  <c r="P9" i="25"/>
  <c r="J10" i="25"/>
  <c r="Q11" i="25"/>
  <c r="D8" i="25"/>
  <c r="D9" i="25"/>
  <c r="D10" i="25"/>
  <c r="P10" i="24"/>
  <c r="H8" i="24"/>
  <c r="F10" i="24"/>
  <c r="N8" i="24"/>
  <c r="H9" i="24"/>
  <c r="F8" i="24"/>
  <c r="P8" i="24"/>
  <c r="J9" i="24"/>
  <c r="J8" i="24"/>
  <c r="F9" i="24"/>
  <c r="P9" i="24"/>
  <c r="J10" i="24"/>
  <c r="Q11" i="24"/>
  <c r="L11" i="24" s="1"/>
  <c r="H10" i="24"/>
  <c r="N10" i="24"/>
  <c r="N9" i="24"/>
  <c r="F11" i="24"/>
  <c r="D8" i="24"/>
  <c r="D9" i="24"/>
  <c r="D10" i="24"/>
  <c r="D11" i="24"/>
  <c r="N11" i="26" l="1"/>
  <c r="H11" i="26"/>
  <c r="D11" i="26"/>
  <c r="F11" i="26"/>
  <c r="L11" i="26"/>
  <c r="P11" i="26"/>
  <c r="P11" i="25"/>
  <c r="L11" i="25"/>
  <c r="H11" i="25"/>
  <c r="D11" i="25"/>
  <c r="N11" i="25"/>
  <c r="F11" i="25"/>
  <c r="J11" i="25"/>
  <c r="H11" i="24"/>
  <c r="P11" i="24"/>
  <c r="J11" i="24"/>
  <c r="N11" i="24"/>
  <c r="O11" i="23" l="1"/>
  <c r="M11" i="23"/>
  <c r="K11" i="23"/>
  <c r="I11" i="23"/>
  <c r="G11" i="23"/>
  <c r="E11" i="23"/>
  <c r="C11" i="23"/>
  <c r="Q10" i="23"/>
  <c r="L10" i="23" s="1"/>
  <c r="Q9" i="23"/>
  <c r="L9" i="23" s="1"/>
  <c r="Q8" i="23"/>
  <c r="L8" i="23" s="1"/>
  <c r="O11" i="22"/>
  <c r="M11" i="22"/>
  <c r="K11" i="22"/>
  <c r="I11" i="22"/>
  <c r="G11" i="22"/>
  <c r="E11" i="22"/>
  <c r="C11" i="22"/>
  <c r="Q10" i="22"/>
  <c r="P10" i="22" s="1"/>
  <c r="Q9" i="22"/>
  <c r="P9" i="22" s="1"/>
  <c r="Q8" i="22"/>
  <c r="P8" i="22" s="1"/>
  <c r="F8" i="23" l="1"/>
  <c r="H8" i="23"/>
  <c r="N8" i="23"/>
  <c r="P8" i="23"/>
  <c r="F10" i="23"/>
  <c r="N10" i="23"/>
  <c r="H9" i="23"/>
  <c r="P10" i="23"/>
  <c r="H10" i="23"/>
  <c r="N9" i="23"/>
  <c r="J8" i="23"/>
  <c r="F9" i="23"/>
  <c r="P9" i="23"/>
  <c r="J10" i="23"/>
  <c r="J9" i="23"/>
  <c r="Q11" i="23"/>
  <c r="D8" i="23"/>
  <c r="D9" i="23"/>
  <c r="D10" i="23"/>
  <c r="D10" i="22"/>
  <c r="J10" i="22"/>
  <c r="N9" i="22"/>
  <c r="N10" i="22"/>
  <c r="F10" i="22"/>
  <c r="Q11" i="22"/>
  <c r="P11" i="22" s="1"/>
  <c r="N8" i="22"/>
  <c r="J9" i="22"/>
  <c r="D9" i="22"/>
  <c r="F8" i="22"/>
  <c r="J8" i="22"/>
  <c r="F9" i="22"/>
  <c r="D8" i="22"/>
  <c r="L8" i="22"/>
  <c r="L9" i="22"/>
  <c r="L10" i="22"/>
  <c r="H8" i="22"/>
  <c r="H9" i="22"/>
  <c r="H10" i="22"/>
  <c r="O11" i="21"/>
  <c r="M11" i="21"/>
  <c r="K11" i="21"/>
  <c r="I11" i="21"/>
  <c r="G11" i="21"/>
  <c r="E11" i="21"/>
  <c r="C11" i="21"/>
  <c r="Q10" i="21"/>
  <c r="P10" i="21" s="1"/>
  <c r="Q9" i="21"/>
  <c r="P9" i="21" s="1"/>
  <c r="Q8" i="21"/>
  <c r="P8" i="21" s="1"/>
  <c r="P11" i="23" l="1"/>
  <c r="L11" i="23"/>
  <c r="H11" i="23"/>
  <c r="D11" i="23"/>
  <c r="N11" i="23"/>
  <c r="F11" i="23"/>
  <c r="J11" i="23"/>
  <c r="D11" i="22"/>
  <c r="H11" i="22"/>
  <c r="J11" i="22"/>
  <c r="L11" i="22"/>
  <c r="N11" i="22"/>
  <c r="F11" i="22"/>
  <c r="J10" i="21"/>
  <c r="D9" i="21"/>
  <c r="D10" i="21"/>
  <c r="L10" i="21"/>
  <c r="Q11" i="21"/>
  <c r="F8" i="21"/>
  <c r="L9" i="21"/>
  <c r="J8" i="21"/>
  <c r="F9" i="21"/>
  <c r="N9" i="21"/>
  <c r="F10" i="21"/>
  <c r="N10" i="21"/>
  <c r="D8" i="21"/>
  <c r="J9" i="21"/>
  <c r="N8" i="21"/>
  <c r="H9" i="21"/>
  <c r="H10" i="21"/>
  <c r="J11" i="21"/>
  <c r="L11" i="21"/>
  <c r="L8" i="21"/>
  <c r="H8" i="21"/>
  <c r="O11" i="20"/>
  <c r="M11" i="20"/>
  <c r="K11" i="20"/>
  <c r="I11" i="20"/>
  <c r="G11" i="20"/>
  <c r="E11" i="20"/>
  <c r="C11" i="20"/>
  <c r="Q10" i="20"/>
  <c r="N10" i="20" s="1"/>
  <c r="Q9" i="20"/>
  <c r="N9" i="20" s="1"/>
  <c r="Q8" i="20"/>
  <c r="N8" i="20" s="1"/>
  <c r="P11" i="21" l="1"/>
  <c r="F11" i="21"/>
  <c r="H11" i="21"/>
  <c r="D11" i="21"/>
  <c r="N11" i="21"/>
  <c r="H8" i="20"/>
  <c r="H9" i="20"/>
  <c r="H10" i="20"/>
  <c r="J9" i="20"/>
  <c r="J8" i="20"/>
  <c r="J10" i="20"/>
  <c r="P8" i="20"/>
  <c r="P9" i="20"/>
  <c r="P10" i="20"/>
  <c r="D8" i="20"/>
  <c r="L8" i="20"/>
  <c r="D9" i="20"/>
  <c r="L9" i="20"/>
  <c r="D10" i="20"/>
  <c r="L10" i="20"/>
  <c r="Q11" i="20"/>
  <c r="P11" i="20" s="1"/>
  <c r="F8" i="20"/>
  <c r="F9" i="20"/>
  <c r="F10" i="20"/>
  <c r="O11" i="19"/>
  <c r="M11" i="19"/>
  <c r="K11" i="19"/>
  <c r="I11" i="19"/>
  <c r="G11" i="19"/>
  <c r="E11" i="19"/>
  <c r="C11" i="19"/>
  <c r="Q10" i="19"/>
  <c r="P10" i="19" s="1"/>
  <c r="Q9" i="19"/>
  <c r="P9" i="19" s="1"/>
  <c r="Q8" i="19"/>
  <c r="P8" i="19" s="1"/>
  <c r="F11" i="20" l="1"/>
  <c r="N11" i="20"/>
  <c r="L11" i="20"/>
  <c r="J11" i="20"/>
  <c r="H11" i="20"/>
  <c r="D11" i="20"/>
  <c r="J8" i="19"/>
  <c r="Q11" i="19"/>
  <c r="P11" i="19" s="1"/>
  <c r="L10" i="19"/>
  <c r="D8" i="19"/>
  <c r="L8" i="19"/>
  <c r="D9" i="19"/>
  <c r="L9" i="19"/>
  <c r="D10" i="19"/>
  <c r="F8" i="19"/>
  <c r="N8" i="19"/>
  <c r="F9" i="19"/>
  <c r="N9" i="19"/>
  <c r="F10" i="19"/>
  <c r="N10" i="19"/>
  <c r="J9" i="19"/>
  <c r="J10" i="19"/>
  <c r="H8" i="19"/>
  <c r="H9" i="19"/>
  <c r="H10" i="19"/>
  <c r="O11" i="18"/>
  <c r="M11" i="18"/>
  <c r="K11" i="18"/>
  <c r="I11" i="18"/>
  <c r="G11" i="18"/>
  <c r="E11" i="18"/>
  <c r="C11" i="18"/>
  <c r="Q10" i="18"/>
  <c r="N10" i="18" s="1"/>
  <c r="Q9" i="18"/>
  <c r="N9" i="18" s="1"/>
  <c r="Q8" i="18"/>
  <c r="N8" i="18" s="1"/>
  <c r="H11" i="19" l="1"/>
  <c r="L11" i="19"/>
  <c r="F11" i="19"/>
  <c r="D11" i="19"/>
  <c r="J11" i="19"/>
  <c r="N11" i="19"/>
  <c r="P10" i="18"/>
  <c r="D10" i="18"/>
  <c r="H10" i="18"/>
  <c r="J10" i="18"/>
  <c r="L10" i="18"/>
  <c r="Q11" i="18"/>
  <c r="N11" i="18" s="1"/>
  <c r="H8" i="18"/>
  <c r="H9" i="18"/>
  <c r="P8" i="18"/>
  <c r="J9" i="18"/>
  <c r="D9" i="18"/>
  <c r="P9" i="18"/>
  <c r="L9" i="18"/>
  <c r="J8" i="18"/>
  <c r="D8" i="18"/>
  <c r="L8" i="18"/>
  <c r="F8" i="18"/>
  <c r="F9" i="18"/>
  <c r="F10" i="18"/>
  <c r="Q10" i="17"/>
  <c r="Q9" i="17"/>
  <c r="N9" i="17" s="1"/>
  <c r="O11" i="17"/>
  <c r="M11" i="17"/>
  <c r="K11" i="17"/>
  <c r="I11" i="17"/>
  <c r="G11" i="17"/>
  <c r="E11" i="17"/>
  <c r="C11" i="17"/>
  <c r="Q8" i="17"/>
  <c r="P8" i="17" s="1"/>
  <c r="P11" i="18" l="1"/>
  <c r="F11" i="18"/>
  <c r="H11" i="18"/>
  <c r="L11" i="18"/>
  <c r="J11" i="18"/>
  <c r="D11" i="18"/>
  <c r="P10" i="17"/>
  <c r="L10" i="17"/>
  <c r="J10" i="17"/>
  <c r="P9" i="17"/>
  <c r="D8" i="17"/>
  <c r="H8" i="17"/>
  <c r="D10" i="17"/>
  <c r="D9" i="17"/>
  <c r="H10" i="17"/>
  <c r="Q11" i="17"/>
  <c r="L11" i="17" s="1"/>
  <c r="H9" i="17"/>
  <c r="J8" i="17"/>
  <c r="J9" i="17"/>
  <c r="L9" i="17"/>
  <c r="L8" i="17"/>
  <c r="F8" i="17"/>
  <c r="N8" i="17"/>
  <c r="F9" i="17"/>
  <c r="F10" i="17"/>
  <c r="N10" i="17"/>
  <c r="J11" i="17" l="1"/>
  <c r="N11" i="17"/>
  <c r="D11" i="17"/>
  <c r="F11" i="17"/>
  <c r="P11" i="17"/>
  <c r="H11" i="17"/>
  <c r="O11" i="16" l="1"/>
  <c r="M11" i="16"/>
  <c r="K11" i="16"/>
  <c r="I11" i="16"/>
  <c r="G11" i="16"/>
  <c r="E11" i="16"/>
  <c r="C11" i="16"/>
  <c r="Q10" i="16"/>
  <c r="N10" i="16" s="1"/>
  <c r="Q9" i="16"/>
  <c r="N9" i="16" s="1"/>
  <c r="Q8" i="16"/>
  <c r="P8" i="16" s="1"/>
  <c r="D9" i="16" l="1"/>
  <c r="Q11" i="16"/>
  <c r="J11" i="16" s="1"/>
  <c r="H9" i="16"/>
  <c r="D10" i="16"/>
  <c r="J8" i="16"/>
  <c r="J9" i="16"/>
  <c r="H10" i="16"/>
  <c r="L9" i="16"/>
  <c r="P10" i="16"/>
  <c r="P9" i="16"/>
  <c r="J10" i="16"/>
  <c r="L10" i="16"/>
  <c r="N11" i="16"/>
  <c r="H11" i="16"/>
  <c r="P11" i="16"/>
  <c r="L8" i="16"/>
  <c r="D8" i="16"/>
  <c r="F8" i="16"/>
  <c r="N8" i="16"/>
  <c r="F9" i="16"/>
  <c r="F10" i="16"/>
  <c r="D11" i="16"/>
  <c r="H8" i="16"/>
  <c r="Q8" i="15"/>
  <c r="F11" i="16" l="1"/>
  <c r="L11" i="16"/>
  <c r="O11" i="15"/>
  <c r="M11" i="15"/>
  <c r="K11" i="15"/>
  <c r="G11" i="15"/>
  <c r="E11" i="15"/>
  <c r="C11" i="15"/>
  <c r="Q10" i="15"/>
  <c r="F10" i="15" s="1"/>
  <c r="Q9" i="15"/>
  <c r="F9" i="15" s="1"/>
  <c r="I11" i="15"/>
  <c r="J8" i="15"/>
  <c r="L9" i="15" l="1"/>
  <c r="P9" i="15"/>
  <c r="L10" i="15"/>
  <c r="P10" i="15"/>
  <c r="H10" i="15"/>
  <c r="F8" i="15"/>
  <c r="D10" i="15"/>
  <c r="N10" i="15"/>
  <c r="P8" i="15"/>
  <c r="J10" i="15"/>
  <c r="Q11" i="15"/>
  <c r="J11" i="15" s="1"/>
  <c r="H8" i="15"/>
  <c r="J9" i="15"/>
  <c r="L8" i="15"/>
  <c r="H9" i="15"/>
  <c r="N9" i="15"/>
  <c r="D8" i="15"/>
  <c r="N8" i="15"/>
  <c r="D9" i="15"/>
  <c r="D11" i="15" l="1"/>
  <c r="F11" i="15"/>
  <c r="P11" i="15"/>
  <c r="L11" i="15"/>
  <c r="H11" i="15"/>
  <c r="N11" i="15"/>
</calcChain>
</file>

<file path=xl/sharedStrings.xml><?xml version="1.0" encoding="utf-8"?>
<sst xmlns="http://schemas.openxmlformats.org/spreadsheetml/2006/main" count="204" uniqueCount="28">
  <si>
    <t>Inversiones de los Fondos de Pensiones por plazo de instrumentos</t>
  </si>
  <si>
    <t>RD$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</si>
  <si>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</si>
  <si>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</si>
  <si>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</si>
  <si>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</si>
  <si>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</si>
  <si>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</si>
  <si>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</si>
  <si>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</si>
  <si>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</si>
  <si>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</si>
  <si>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</si>
  <si>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</si>
  <si>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</si>
  <si>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</si>
  <si>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31 de enero de 2022</t>
  </si>
  <si>
    <t>Al 28 de febrero de 2022</t>
  </si>
  <si>
    <t>Al 31 de Marzo de 2022</t>
  </si>
  <si>
    <t>Al 30 de Abril de 2022</t>
  </si>
  <si>
    <t>Al 31 de Mayo de 2022</t>
  </si>
  <si>
    <t>Al 30 de Junio de 2022</t>
  </si>
  <si>
    <t>Al 31 de Julio de 2022</t>
  </si>
  <si>
    <t>Al 31 de Agosto de 2022</t>
  </si>
  <si>
    <t>Al 30 de Septiembre de 2022</t>
  </si>
  <si>
    <t>Al 31 de Octubre de 2022</t>
  </si>
  <si>
    <t>Al 30 de Noviembre de 2022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</si>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</sst>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5" fillId="0" borderId="0" xfId="2" applyFont="1" applyAlignment="1">
      <alignment horizontal="center"/>
    </xf>
    <xf numFmtId="164" fontId="4" fillId="0" borderId="0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164" fontId="4" fillId="3" borderId="6" xfId="2" applyFont="1" applyFill="1" applyBorder="1" applyAlignment="1">
      <alignment horizontal="center"/>
    </xf>
    <xf numFmtId="164" fontId="6" fillId="3" borderId="7" xfId="2" applyFont="1" applyFill="1" applyBorder="1" applyAlignment="1">
      <alignment horizontal="center" vertical="center"/>
    </xf>
    <xf numFmtId="164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/>
    </xf>
    <xf numFmtId="0" fontId="4" fillId="0" borderId="0" xfId="1" applyFont="1"/>
    <xf numFmtId="164" fontId="5" fillId="0" borderId="15" xfId="2" applyFont="1" applyFill="1" applyBorder="1" applyAlignment="1">
      <alignment horizontal="center" vertical="center"/>
    </xf>
    <xf numFmtId="164" fontId="5" fillId="0" borderId="15" xfId="2" applyFont="1" applyBorder="1" applyAlignment="1">
      <alignment horizontal="center" vertical="center"/>
    </xf>
    <xf numFmtId="164" fontId="5" fillId="0" borderId="16" xfId="2" applyFont="1" applyBorder="1" applyAlignment="1">
      <alignment horizontal="center" vertical="center"/>
    </xf>
    <xf numFmtId="164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43" fontId="3" fillId="0" borderId="0" xfId="1" applyNumberFormat="1" applyFont="1"/>
    <xf numFmtId="164" fontId="3" fillId="0" borderId="0" xfId="1" applyNumberFormat="1" applyFont="1"/>
    <xf numFmtId="10" fontId="3" fillId="0" borderId="0" xfId="1" applyNumberFormat="1" applyFont="1"/>
    <xf numFmtId="43" fontId="3" fillId="0" borderId="0" xfId="6" applyFont="1" applyAlignment="1">
      <alignment horizontal="center"/>
    </xf>
    <xf numFmtId="43" fontId="3" fillId="0" borderId="0" xfId="6" applyFont="1"/>
    <xf numFmtId="164" fontId="3" fillId="0" borderId="0" xfId="5" applyNumberFormat="1" applyFont="1"/>
    <xf numFmtId="164" fontId="3" fillId="0" borderId="0" xfId="1" applyNumberFormat="1" applyFont="1" applyAlignment="1">
      <alignment horizontal="center"/>
    </xf>
    <xf numFmtId="10" fontId="5" fillId="0" borderId="0" xfId="4" applyNumberFormat="1" applyFont="1" applyAlignment="1">
      <alignment horizontal="center"/>
    </xf>
    <xf numFmtId="10" fontId="3" fillId="0" borderId="0" xfId="5" applyNumberFormat="1" applyFont="1"/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164" fontId="7" fillId="2" borderId="2" xfId="2" applyFont="1" applyFill="1" applyBorder="1" applyAlignment="1">
      <alignment horizontal="center" vertical="center" wrapText="1"/>
    </xf>
    <xf numFmtId="164" fontId="7" fillId="2" borderId="4" xfId="2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  <xf numFmtId="164" fontId="7" fillId="2" borderId="3" xfId="2" applyFont="1" applyFill="1" applyBorder="1" applyAlignment="1">
      <alignment horizontal="center" vertical="center" wrapText="1"/>
    </xf>
    <xf numFmtId="164" fontId="7" fillId="2" borderId="14" xfId="2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horizontal="center"/>
    </xf>
  </cellXfs>
  <cellStyles count="7">
    <cellStyle name="Comma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ercent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8"/>
  <sheetViews>
    <sheetView showGridLines="0" zoomScale="90" zoomScaleNormal="90" workbookViewId="0">
      <selection activeCell="P23" sqref="P23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16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x14ac:dyDescent="0.2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25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x14ac:dyDescent="0.25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x14ac:dyDescent="0.25">
      <c r="B8" s="12" t="s">
        <v>12</v>
      </c>
      <c r="C8" s="17">
        <v>68077043613.817665</v>
      </c>
      <c r="D8" s="21">
        <f>+C8/Q8</f>
        <v>8.8891138745179357E-2</v>
      </c>
      <c r="E8" s="18">
        <v>125340730469.12674</v>
      </c>
      <c r="F8" s="21">
        <f>+E8/Q8</f>
        <v>0.16366281012079434</v>
      </c>
      <c r="G8" s="18">
        <v>86018129023.551987</v>
      </c>
      <c r="H8" s="21">
        <f>+G8/Q8</f>
        <v>0.11231758953882263</v>
      </c>
      <c r="I8" s="18">
        <v>73024269997.276367</v>
      </c>
      <c r="J8" s="21">
        <f>+I8/Q8</f>
        <v>9.5350946097427239E-2</v>
      </c>
      <c r="K8" s="18">
        <v>148112672699.55032</v>
      </c>
      <c r="L8" s="21">
        <f>+K8/Q8</f>
        <v>0.19339711949804428</v>
      </c>
      <c r="M8" s="18">
        <v>122441273845.38881</v>
      </c>
      <c r="N8" s="21">
        <f>+M8/Q8</f>
        <v>0.15987686426673547</v>
      </c>
      <c r="O8" s="18">
        <v>142833236733.69855</v>
      </c>
      <c r="P8" s="21">
        <f>+O8/Q8</f>
        <v>0.18650353173299675</v>
      </c>
      <c r="Q8" s="20">
        <f>+C8+E8+G8+I8+K8+M8+O8</f>
        <v>765847356382.4104</v>
      </c>
    </row>
    <row r="9" spans="2:19" ht="36" customHeight="1" x14ac:dyDescent="0.25">
      <c r="B9" s="13" t="s">
        <v>13</v>
      </c>
      <c r="C9" s="18">
        <v>8724062270.9782982</v>
      </c>
      <c r="D9" s="22">
        <f t="shared" ref="D9:D11" si="0">+C9/Q9</f>
        <v>0.19567044791584459</v>
      </c>
      <c r="E9" s="18">
        <v>14743859973.0047</v>
      </c>
      <c r="F9" s="22">
        <f t="shared" ref="F9:F11" si="1">+E9/Q9</f>
        <v>0.33068742465576317</v>
      </c>
      <c r="G9" s="18">
        <v>5155294815.3409986</v>
      </c>
      <c r="H9" s="22">
        <f t="shared" ref="H9:H11" si="2">+G9/Q9</f>
        <v>0.1156271945710088</v>
      </c>
      <c r="I9" s="18">
        <v>4781414402.5531998</v>
      </c>
      <c r="J9" s="22">
        <f t="shared" ref="J9:J11" si="3">+I9/Q9</f>
        <v>0.10724149699517688</v>
      </c>
      <c r="K9" s="18">
        <v>5966892707.3922987</v>
      </c>
      <c r="L9" s="22">
        <f t="shared" ref="L9:L10" si="4">+K9/Q9</f>
        <v>0.13383037998309838</v>
      </c>
      <c r="M9" s="18">
        <v>4112576686.075099</v>
      </c>
      <c r="N9" s="22">
        <f t="shared" ref="N9:N10" si="5">+M9/Q9</f>
        <v>9.2240254282634312E-2</v>
      </c>
      <c r="O9" s="18">
        <v>1101386446.9096999</v>
      </c>
      <c r="P9" s="22">
        <f>+O9/Q9</f>
        <v>2.4702801596474033E-2</v>
      </c>
      <c r="Q9" s="20">
        <f t="shared" ref="Q9:Q10" si="6">+C9+E9+G9+I9+K9+M9+O9</f>
        <v>44585487302.254288</v>
      </c>
    </row>
    <row r="10" spans="2:19" ht="34.5" customHeight="1" x14ac:dyDescent="0.25">
      <c r="B10" s="14" t="s">
        <v>14</v>
      </c>
      <c r="C10" s="19">
        <v>3843006531.8200002</v>
      </c>
      <c r="D10" s="23">
        <f t="shared" si="0"/>
        <v>6.9007902201484367E-2</v>
      </c>
      <c r="E10" s="19">
        <v>10352172767.212301</v>
      </c>
      <c r="F10" s="23">
        <f t="shared" si="1"/>
        <v>0.18589136395621322</v>
      </c>
      <c r="G10" s="19">
        <v>8675401806.1295013</v>
      </c>
      <c r="H10" s="23">
        <f t="shared" si="2"/>
        <v>0.15578200933019029</v>
      </c>
      <c r="I10" s="19">
        <v>5874071060.0022001</v>
      </c>
      <c r="J10" s="23">
        <f t="shared" si="3"/>
        <v>0.10547921734632838</v>
      </c>
      <c r="K10" s="19">
        <v>8138733807.5088005</v>
      </c>
      <c r="L10" s="23">
        <f t="shared" si="4"/>
        <v>0.14614519699150694</v>
      </c>
      <c r="M10" s="19">
        <v>11133319262.2075</v>
      </c>
      <c r="N10" s="23">
        <f t="shared" si="5"/>
        <v>0.19991821519503536</v>
      </c>
      <c r="O10" s="19">
        <v>7672663797.0816002</v>
      </c>
      <c r="P10" s="23">
        <f>+O10/Q10</f>
        <v>0.13777609497924123</v>
      </c>
      <c r="Q10" s="20">
        <f t="shared" si="6"/>
        <v>55689369031.961914</v>
      </c>
    </row>
    <row r="11" spans="2:19" x14ac:dyDescent="0.25">
      <c r="B11" s="8" t="s">
        <v>15</v>
      </c>
      <c r="C11" s="10">
        <f>SUM(C8:C10)</f>
        <v>80644112416.615967</v>
      </c>
      <c r="D11" s="11">
        <f t="shared" si="0"/>
        <v>9.3109391760860763E-2</v>
      </c>
      <c r="E11" s="10">
        <f t="shared" ref="E11:G11" si="7">SUM(E8:E10)</f>
        <v>150436763209.34375</v>
      </c>
      <c r="F11" s="11">
        <f t="shared" si="1"/>
        <v>0.17368999547707348</v>
      </c>
      <c r="G11" s="10">
        <f t="shared" si="7"/>
        <v>99848825645.022491</v>
      </c>
      <c r="H11" s="11">
        <f t="shared" si="2"/>
        <v>0.11528260582515566</v>
      </c>
      <c r="I11" s="9">
        <f>SUM(I8:I10)</f>
        <v>83679755459.831757</v>
      </c>
      <c r="J11" s="11">
        <f t="shared" si="3"/>
        <v>9.6614258624503915E-2</v>
      </c>
      <c r="K11" s="9">
        <f>SUM(K8:K10)</f>
        <v>162218299214.45142</v>
      </c>
      <c r="L11" s="11">
        <f>+K11/Q11</f>
        <v>0.18729262087119011</v>
      </c>
      <c r="M11" s="9">
        <f>SUM(M8:M10)</f>
        <v>137687169793.67142</v>
      </c>
      <c r="N11" s="11">
        <f>+M11/Q11</f>
        <v>0.15896967861130148</v>
      </c>
      <c r="O11" s="9">
        <f>SUM(O8:O10)</f>
        <v>151607286977.68985</v>
      </c>
      <c r="P11" s="11">
        <f>+O11/Q11</f>
        <v>0.17504144882991465</v>
      </c>
      <c r="Q11" s="15">
        <f>+C11+E11+G11+I11+K11+M11+O11</f>
        <v>866122212716.62659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25">
      <c r="C15" s="24"/>
      <c r="F15" s="26"/>
      <c r="G15" s="25"/>
      <c r="K15" s="25"/>
      <c r="Q15" s="24"/>
    </row>
    <row r="16" spans="2:19" x14ac:dyDescent="0.25">
      <c r="C16" s="24"/>
      <c r="F16" s="26"/>
      <c r="G16" s="25"/>
      <c r="K16" s="25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1140-8E7C-41B1-A70C-0A3D94456850}">
  <dimension ref="B2:S18"/>
  <sheetViews>
    <sheetView showGridLines="0" zoomScale="90" zoomScaleNormal="90" workbookViewId="0">
      <selection activeCell="N33" sqref="N33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25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28956769778.61409</v>
      </c>
      <c r="D8" s="21">
        <f>+C8/Q8</f>
        <v>3.549149492959032E-2</v>
      </c>
      <c r="E8" s="18">
        <v>72915279571.121124</v>
      </c>
      <c r="F8" s="21">
        <f>+E8/Q8</f>
        <v>8.9370198919748609E-2</v>
      </c>
      <c r="G8" s="18">
        <v>125474192231.47252</v>
      </c>
      <c r="H8" s="21">
        <f>+G8/Q8</f>
        <v>0.15379017381512944</v>
      </c>
      <c r="I8" s="18">
        <v>108414045784.12703</v>
      </c>
      <c r="J8" s="21">
        <f>+I8/Q8</f>
        <v>0.13288003412195093</v>
      </c>
      <c r="K8" s="18">
        <v>186673083818.12802</v>
      </c>
      <c r="L8" s="21">
        <f>+K8/Q8</f>
        <v>0.22879992687289225</v>
      </c>
      <c r="M8" s="18">
        <v>138743271618.08868</v>
      </c>
      <c r="N8" s="21">
        <f>+M8/Q8</f>
        <v>0.17005370967810507</v>
      </c>
      <c r="O8" s="18">
        <v>154702480804.2554</v>
      </c>
      <c r="P8" s="21">
        <f>+O8/Q8</f>
        <v>0.18961446166258339</v>
      </c>
      <c r="Q8" s="20">
        <f>+C8+E8+G8+I8+K8+M8+O8</f>
        <v>815879123605.80688</v>
      </c>
    </row>
    <row r="9" spans="2:19" ht="36" customHeight="1" thickBot="1" x14ac:dyDescent="0.3">
      <c r="B9" s="13" t="s">
        <v>13</v>
      </c>
      <c r="C9" s="18">
        <v>6503266095.3669977</v>
      </c>
      <c r="D9" s="22">
        <f t="shared" ref="D9:D11" si="0">+C9/Q9</f>
        <v>0.14447808609126825</v>
      </c>
      <c r="E9" s="18">
        <v>14606319571.411297</v>
      </c>
      <c r="F9" s="22">
        <f t="shared" ref="F9:F11" si="1">+E9/Q9</f>
        <v>0.3244974241509716</v>
      </c>
      <c r="G9" s="18">
        <v>5852535398.3203993</v>
      </c>
      <c r="H9" s="22">
        <f t="shared" ref="H9:H11" si="2">+G9/Q9</f>
        <v>0.13002130017916974</v>
      </c>
      <c r="I9" s="18">
        <v>8332237829.0798016</v>
      </c>
      <c r="J9" s="22">
        <f t="shared" ref="J9:J11" si="3">+I9/Q9</f>
        <v>0.18511095144335751</v>
      </c>
      <c r="K9" s="18">
        <v>3800005357.2451</v>
      </c>
      <c r="L9" s="22">
        <f t="shared" ref="L9:L10" si="4">+K9/Q9</f>
        <v>8.4421810994703805E-2</v>
      </c>
      <c r="M9" s="18">
        <v>4544646323.4390001</v>
      </c>
      <c r="N9" s="22">
        <f t="shared" ref="N9:N10" si="5">+M9/Q9</f>
        <v>0.10096492948980763</v>
      </c>
      <c r="O9" s="18">
        <v>1373117363.0644</v>
      </c>
      <c r="P9" s="22">
        <f>+O9/Q9</f>
        <v>3.0505497650721327E-2</v>
      </c>
      <c r="Q9" s="20">
        <f t="shared" ref="Q9:Q10" si="6">+C9+E9+G9+I9+K9+M9+O9</f>
        <v>45012127937.927002</v>
      </c>
    </row>
    <row r="10" spans="2:19" ht="34.5" customHeight="1" thickBot="1" x14ac:dyDescent="0.3">
      <c r="B10" s="14" t="s">
        <v>14</v>
      </c>
      <c r="C10" s="19">
        <v>3385269727.0873008</v>
      </c>
      <c r="D10" s="23">
        <f t="shared" si="0"/>
        <v>5.6267930439567404E-2</v>
      </c>
      <c r="E10" s="19">
        <v>7595150702.1036997</v>
      </c>
      <c r="F10" s="23">
        <f t="shared" si="1"/>
        <v>0.12624205627233953</v>
      </c>
      <c r="G10" s="19">
        <v>8100786701.0531979</v>
      </c>
      <c r="H10" s="23">
        <f t="shared" si="2"/>
        <v>0.13464643568972529</v>
      </c>
      <c r="I10" s="19">
        <v>7786550881.8931999</v>
      </c>
      <c r="J10" s="23">
        <f t="shared" si="3"/>
        <v>0.12942339568418681</v>
      </c>
      <c r="K10" s="19">
        <v>17775423784.103199</v>
      </c>
      <c r="L10" s="23">
        <f t="shared" si="4"/>
        <v>0.29545247193000335</v>
      </c>
      <c r="M10" s="19">
        <v>7881610627.4162006</v>
      </c>
      <c r="N10" s="23">
        <f t="shared" si="5"/>
        <v>0.13100342196861919</v>
      </c>
      <c r="O10" s="19">
        <v>7638602615.7810001</v>
      </c>
      <c r="P10" s="23">
        <f>+O10/Q10</f>
        <v>0.12696428801555842</v>
      </c>
      <c r="Q10" s="20">
        <f t="shared" si="6"/>
        <v>60163395039.437798</v>
      </c>
    </row>
    <row r="11" spans="2:19" ht="16.5" thickBot="1" x14ac:dyDescent="0.3">
      <c r="B11" s="8" t="s">
        <v>15</v>
      </c>
      <c r="C11" s="10">
        <f>SUM(C8:C10)</f>
        <v>38845305601.06839</v>
      </c>
      <c r="D11" s="11">
        <f t="shared" si="0"/>
        <v>4.2174810957387253E-2</v>
      </c>
      <c r="E11" s="10">
        <f t="shared" ref="E11:G11" si="7">SUM(E8:E10)</f>
        <v>95116749844.636124</v>
      </c>
      <c r="F11" s="11">
        <f t="shared" si="1"/>
        <v>0.10326938819264406</v>
      </c>
      <c r="G11" s="10">
        <f t="shared" si="7"/>
        <v>139427514330.84613</v>
      </c>
      <c r="H11" s="11">
        <f t="shared" si="2"/>
        <v>0.1513781129578784</v>
      </c>
      <c r="I11" s="9">
        <f>SUM(I8:I10)</f>
        <v>124532834495.10004</v>
      </c>
      <c r="J11" s="11">
        <f t="shared" si="3"/>
        <v>0.13520678165739503</v>
      </c>
      <c r="K11" s="9">
        <f>SUM(K8:K10)</f>
        <v>208248512959.47632</v>
      </c>
      <c r="L11" s="11">
        <f>+K11/Q11</f>
        <v>0.22609789086023724</v>
      </c>
      <c r="M11" s="9">
        <f>SUM(M8:M10)</f>
        <v>151169528568.94388</v>
      </c>
      <c r="N11" s="11">
        <f>+M11/Q11</f>
        <v>0.1641265576692286</v>
      </c>
      <c r="O11" s="9">
        <f>SUM(O8:O10)</f>
        <v>163714200783.1008</v>
      </c>
      <c r="P11" s="11">
        <f>+O11/Q11</f>
        <v>0.17774645770522948</v>
      </c>
      <c r="Q11" s="15">
        <f>+C11+E11+G11+I11+K11+M11+O11</f>
        <v>921054646583.17163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1"/>
      <c r="F14" s="26"/>
      <c r="G14" s="26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F15" s="26"/>
      <c r="G15" s="25"/>
      <c r="H15" s="26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I17" s="29"/>
      <c r="K17" s="25"/>
      <c r="M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CD4F-F723-49E7-A200-5BDC49D00DB0}">
  <dimension ref="B2:S18"/>
  <sheetViews>
    <sheetView showGridLines="0" zoomScale="90" zoomScaleNormal="90" workbookViewId="0">
      <selection activeCell="L23" sqref="L23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33550338815.440701</v>
      </c>
      <c r="D8" s="21">
        <f>+C8/Q8</f>
        <v>4.0559896606494124E-2</v>
      </c>
      <c r="E8" s="18">
        <v>63777690470.242851</v>
      </c>
      <c r="F8" s="21">
        <f>+E8/Q8</f>
        <v>7.7102545685276899E-2</v>
      </c>
      <c r="G8" s="18">
        <v>123248486674.56761</v>
      </c>
      <c r="H8" s="21">
        <f>+G8/Q8</f>
        <v>0.14899837238384883</v>
      </c>
      <c r="I8" s="18">
        <v>127745569145.44778</v>
      </c>
      <c r="J8" s="21">
        <f>+I8/Q8</f>
        <v>0.15443501494812098</v>
      </c>
      <c r="K8" s="18">
        <v>173056585099.198</v>
      </c>
      <c r="L8" s="21">
        <f>+K8/Q8</f>
        <v>0.20921270683162316</v>
      </c>
      <c r="M8" s="18">
        <v>145537611534.27655</v>
      </c>
      <c r="N8" s="21">
        <f>+M8/Q8</f>
        <v>0.17594428803412443</v>
      </c>
      <c r="O8" s="18">
        <v>160263805551.01172</v>
      </c>
      <c r="P8" s="21">
        <f>+O8/Q8</f>
        <v>0.19374717551051146</v>
      </c>
      <c r="Q8" s="20">
        <f>+C8+E8+G8+I8+K8+M8+O8</f>
        <v>827180087290.1853</v>
      </c>
    </row>
    <row r="9" spans="2:19" ht="36" customHeight="1" thickBot="1" x14ac:dyDescent="0.3">
      <c r="B9" s="13" t="s">
        <v>13</v>
      </c>
      <c r="C9" s="18">
        <v>6159102975.0330019</v>
      </c>
      <c r="D9" s="22">
        <f t="shared" ref="D9:D11" si="0">+C9/Q9</f>
        <v>0.13663831531705584</v>
      </c>
      <c r="E9" s="18">
        <v>14665036705.919598</v>
      </c>
      <c r="F9" s="22">
        <f t="shared" ref="F9:F11" si="1">+E9/Q9</f>
        <v>0.32534054353083824</v>
      </c>
      <c r="G9" s="18">
        <v>5796503429.9322987</v>
      </c>
      <c r="H9" s="22">
        <f t="shared" ref="H9:H11" si="2">+G9/Q9</f>
        <v>0.12859412589886779</v>
      </c>
      <c r="I9" s="18">
        <v>8928270866.3322983</v>
      </c>
      <c r="J9" s="22">
        <f t="shared" ref="J9:J11" si="3">+I9/Q9</f>
        <v>0.19807168264847189</v>
      </c>
      <c r="K9" s="18">
        <v>3221803554.3281002</v>
      </c>
      <c r="L9" s="22">
        <f t="shared" ref="L9:L10" si="4">+K9/Q9</f>
        <v>7.1474987791308259E-2</v>
      </c>
      <c r="M9" s="18">
        <v>4917792041.3889008</v>
      </c>
      <c r="N9" s="22">
        <f t="shared" ref="N9:N10" si="5">+M9/Q9</f>
        <v>0.10910011122381076</v>
      </c>
      <c r="O9" s="18">
        <v>1387448519.3579001</v>
      </c>
      <c r="P9" s="22">
        <f>+O9/Q9</f>
        <v>3.0780233589647231E-2</v>
      </c>
      <c r="Q9" s="20">
        <f t="shared" ref="Q9:Q10" si="6">+C9+E9+G9+I9+K9+M9+O9</f>
        <v>45075958092.292099</v>
      </c>
    </row>
    <row r="10" spans="2:19" ht="34.5" customHeight="1" thickBot="1" x14ac:dyDescent="0.3">
      <c r="B10" s="14" t="s">
        <v>14</v>
      </c>
      <c r="C10" s="19">
        <v>3016859916.3986006</v>
      </c>
      <c r="D10" s="23">
        <f t="shared" si="0"/>
        <v>4.9547006637477319E-2</v>
      </c>
      <c r="E10" s="19">
        <v>7631853495.2726002</v>
      </c>
      <c r="F10" s="23">
        <f t="shared" si="1"/>
        <v>0.12534075371916112</v>
      </c>
      <c r="G10" s="19">
        <v>8010397003.9139996</v>
      </c>
      <c r="H10" s="23">
        <f t="shared" si="2"/>
        <v>0.13155771382171011</v>
      </c>
      <c r="I10" s="19">
        <v>10593036154.060999</v>
      </c>
      <c r="J10" s="23">
        <f t="shared" si="3"/>
        <v>0.173973352154463</v>
      </c>
      <c r="K10" s="19">
        <v>14977632119.816998</v>
      </c>
      <c r="L10" s="23">
        <f t="shared" si="4"/>
        <v>0.24598319398938151</v>
      </c>
      <c r="M10" s="19">
        <v>8945503951.5817013</v>
      </c>
      <c r="N10" s="23">
        <f t="shared" si="5"/>
        <v>0.14691532121043885</v>
      </c>
      <c r="O10" s="19">
        <v>7713560523.0273008</v>
      </c>
      <c r="P10" s="23">
        <f>+O10/Q10</f>
        <v>0.12668265846736812</v>
      </c>
      <c r="Q10" s="20">
        <f t="shared" si="6"/>
        <v>60888843164.072197</v>
      </c>
    </row>
    <row r="11" spans="2:19" ht="16.5" thickBot="1" x14ac:dyDescent="0.3">
      <c r="B11" s="8" t="s">
        <v>15</v>
      </c>
      <c r="C11" s="10">
        <f>SUM(C8:C10)</f>
        <v>42726301706.872299</v>
      </c>
      <c r="D11" s="11">
        <f t="shared" si="0"/>
        <v>4.5787425116181099E-2</v>
      </c>
      <c r="E11" s="10">
        <f t="shared" ref="E11:G11" si="7">SUM(E8:E10)</f>
        <v>86074580671.435043</v>
      </c>
      <c r="F11" s="11">
        <f t="shared" si="1"/>
        <v>9.2241389014629138E-2</v>
      </c>
      <c r="G11" s="10">
        <f t="shared" si="7"/>
        <v>137055387108.41391</v>
      </c>
      <c r="H11" s="11">
        <f t="shared" si="2"/>
        <v>0.1468747123738619</v>
      </c>
      <c r="I11" s="9">
        <f>SUM(I8:I10)</f>
        <v>147266876165.84109</v>
      </c>
      <c r="J11" s="11">
        <f t="shared" si="3"/>
        <v>0.15781780297293535</v>
      </c>
      <c r="K11" s="9">
        <f>SUM(K8:K10)</f>
        <v>191256020773.34308</v>
      </c>
      <c r="L11" s="11">
        <f>+K11/Q11</f>
        <v>0.2049585472961655</v>
      </c>
      <c r="M11" s="9">
        <f>SUM(M8:M10)</f>
        <v>159400907527.24716</v>
      </c>
      <c r="N11" s="11">
        <f>+M11/Q11</f>
        <v>0.17082117630792282</v>
      </c>
      <c r="O11" s="9">
        <f>SUM(O8:O10)</f>
        <v>169364814593.39694</v>
      </c>
      <c r="P11" s="11">
        <f>+O11/Q11</f>
        <v>0.18149894691830401</v>
      </c>
      <c r="Q11" s="15">
        <f>+C11+E11+G11+I11+K11+M11+O11</f>
        <v>933144888546.54968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32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G14" s="26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H15" s="26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I17" s="29"/>
      <c r="K17" s="25"/>
      <c r="M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99DF-E589-4CD5-8B22-83210C375CCD}">
  <dimension ref="B2:S18"/>
  <sheetViews>
    <sheetView showGridLines="0" tabSelected="1" zoomScale="90" zoomScaleNormal="90" workbookViewId="0">
      <selection activeCell="G14" sqref="G14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35529299090.108498</v>
      </c>
      <c r="D8" s="21">
        <f>+C8/Q8</f>
        <v>4.2189575839741408E-2</v>
      </c>
      <c r="E8" s="18">
        <v>60876332558.916428</v>
      </c>
      <c r="F8" s="21">
        <f>+E8/Q8</f>
        <v>7.2288131629783883E-2</v>
      </c>
      <c r="G8" s="18">
        <v>132389086661.59801</v>
      </c>
      <c r="H8" s="21">
        <f>+G8/Q8</f>
        <v>0.15720657471733226</v>
      </c>
      <c r="I8" s="18">
        <v>116013682918.31805</v>
      </c>
      <c r="J8" s="21">
        <f>+I8/Q8</f>
        <v>0.13776145883195201</v>
      </c>
      <c r="K8" s="18">
        <v>176160728696.13239</v>
      </c>
      <c r="L8" s="21">
        <f>+K8/Q8</f>
        <v>0.20918359251783628</v>
      </c>
      <c r="M8" s="18">
        <v>152449673802.18686</v>
      </c>
      <c r="N8" s="21">
        <f>+M8/Q8</f>
        <v>0.18102769374394545</v>
      </c>
      <c r="O8" s="18">
        <v>168715737398.91263</v>
      </c>
      <c r="P8" s="21">
        <f>+O8/Q8</f>
        <v>0.20034297271940871</v>
      </c>
      <c r="Q8" s="20">
        <f>+C8+E8+G8+I8+K8+M8+O8</f>
        <v>842134541126.17285</v>
      </c>
    </row>
    <row r="9" spans="2:19" ht="36" customHeight="1" thickBot="1" x14ac:dyDescent="0.3">
      <c r="B9" s="13" t="s">
        <v>13</v>
      </c>
      <c r="C9" s="18">
        <v>6395783128.7406006</v>
      </c>
      <c r="D9" s="22">
        <f t="shared" ref="D9:D11" si="0">+C9/Q9</f>
        <v>0.13922123387289856</v>
      </c>
      <c r="E9" s="18">
        <v>14771191977.5718</v>
      </c>
      <c r="F9" s="22">
        <f t="shared" ref="F9:F11" si="1">+E9/Q9</f>
        <v>0.32153428774811299</v>
      </c>
      <c r="G9" s="18">
        <v>5807859175.0667</v>
      </c>
      <c r="H9" s="22">
        <f t="shared" ref="H9:H11" si="2">+G9/Q9</f>
        <v>0.1264235050246362</v>
      </c>
      <c r="I9" s="18">
        <v>8954347152.712101</v>
      </c>
      <c r="J9" s="22">
        <f t="shared" ref="J9:J11" si="3">+I9/Q9</f>
        <v>0.1949151861520875</v>
      </c>
      <c r="K9" s="18">
        <v>3232503238.1121006</v>
      </c>
      <c r="L9" s="22">
        <f t="shared" ref="L9:L10" si="4">+K9/Q9</f>
        <v>7.0364032089487549E-2</v>
      </c>
      <c r="M9" s="18">
        <v>4955480858.8549004</v>
      </c>
      <c r="N9" s="22">
        <f t="shared" ref="N9:N10" si="5">+M9/Q9</f>
        <v>0.10786922347367972</v>
      </c>
      <c r="O9" s="18">
        <v>1822544603.8167999</v>
      </c>
      <c r="P9" s="22">
        <f>+O9/Q9</f>
        <v>3.967253163909757E-2</v>
      </c>
      <c r="Q9" s="20">
        <f t="shared" ref="Q9:Q10" si="6">+C9+E9+G9+I9+K9+M9+O9</f>
        <v>45939710134.875</v>
      </c>
    </row>
    <row r="10" spans="2:19" ht="34.5" customHeight="1" thickBot="1" x14ac:dyDescent="0.3">
      <c r="B10" s="14" t="s">
        <v>14</v>
      </c>
      <c r="C10" s="19">
        <v>2988454262.8306994</v>
      </c>
      <c r="D10" s="23">
        <f t="shared" si="0"/>
        <v>4.8328850353770818E-2</v>
      </c>
      <c r="E10" s="19">
        <v>7648378260.2196007</v>
      </c>
      <c r="F10" s="23">
        <f t="shared" si="1"/>
        <v>0.12368846764181768</v>
      </c>
      <c r="G10" s="19">
        <v>8085991561.2379999</v>
      </c>
      <c r="H10" s="23">
        <f t="shared" si="2"/>
        <v>0.13076548668834809</v>
      </c>
      <c r="I10" s="19">
        <v>10633722415.740299</v>
      </c>
      <c r="J10" s="23">
        <f t="shared" si="3"/>
        <v>0.17196702178974099</v>
      </c>
      <c r="K10" s="19">
        <v>14989886532.0821</v>
      </c>
      <c r="L10" s="23">
        <f t="shared" si="4"/>
        <v>0.24241427819035732</v>
      </c>
      <c r="M10" s="19">
        <v>9144085787.6112022</v>
      </c>
      <c r="N10" s="23">
        <f t="shared" si="5"/>
        <v>0.14787683356843798</v>
      </c>
      <c r="O10" s="19">
        <v>8345304729.8760996</v>
      </c>
      <c r="P10" s="23">
        <f>+O10/Q10</f>
        <v>0.13495906176752703</v>
      </c>
      <c r="Q10" s="20">
        <f t="shared" si="6"/>
        <v>61835823549.598007</v>
      </c>
    </row>
    <row r="11" spans="2:19" ht="16.5" thickBot="1" x14ac:dyDescent="0.3">
      <c r="B11" s="8" t="s">
        <v>15</v>
      </c>
      <c r="C11" s="10">
        <f>SUM(C8:C10)</f>
        <v>44913536481.679794</v>
      </c>
      <c r="D11" s="11">
        <f t="shared" si="0"/>
        <v>4.728188243569563E-2</v>
      </c>
      <c r="E11" s="10">
        <f t="shared" ref="E11:G11" si="7">SUM(E8:E10)</f>
        <v>83295902796.707825</v>
      </c>
      <c r="F11" s="11">
        <f t="shared" si="1"/>
        <v>8.768819807844648E-2</v>
      </c>
      <c r="G11" s="10">
        <f t="shared" si="7"/>
        <v>146282937397.90271</v>
      </c>
      <c r="H11" s="11">
        <f t="shared" si="2"/>
        <v>0.15399661639241233</v>
      </c>
      <c r="I11" s="9">
        <f>SUM(I8:I10)</f>
        <v>135601752486.77045</v>
      </c>
      <c r="J11" s="11">
        <f t="shared" si="3"/>
        <v>0.14275219947930459</v>
      </c>
      <c r="K11" s="9">
        <f>SUM(K8:K10)</f>
        <v>194383118466.32657</v>
      </c>
      <c r="L11" s="11">
        <f>+K11/Q11</f>
        <v>0.20463317909863701</v>
      </c>
      <c r="M11" s="9">
        <f>SUM(M8:M10)</f>
        <v>166549240448.65295</v>
      </c>
      <c r="N11" s="11">
        <f>+M11/Q11</f>
        <v>0.17533158649975655</v>
      </c>
      <c r="O11" s="9">
        <f>SUM(O8:O10)</f>
        <v>178883586732.60553</v>
      </c>
      <c r="P11" s="11">
        <f>+O11/Q11</f>
        <v>0.18831633801574746</v>
      </c>
      <c r="Q11" s="15">
        <f>+C11+E11+G11+I11+K11+M11+O11</f>
        <v>949910074810.64575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32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F14" s="26"/>
      <c r="G14" s="26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H15" s="26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I17" s="29"/>
      <c r="K17" s="25"/>
      <c r="M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8"/>
  <sheetViews>
    <sheetView showGridLines="0" zoomScale="90" zoomScaleNormal="90" workbookViewId="0">
      <selection activeCell="L24" sqref="L24:L25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17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76504515249.11972</v>
      </c>
      <c r="D8" s="21">
        <f>+C8/Q8</f>
        <v>0.10036019217853633</v>
      </c>
      <c r="E8" s="18">
        <v>116849571809.70012</v>
      </c>
      <c r="F8" s="21">
        <f>+E8/Q8</f>
        <v>0.15328566483448333</v>
      </c>
      <c r="G8" s="18">
        <v>91894593658.734283</v>
      </c>
      <c r="H8" s="21">
        <f>+G8/Q8</f>
        <v>0.12054921268016523</v>
      </c>
      <c r="I8" s="18">
        <v>65735497355.042244</v>
      </c>
      <c r="J8" s="21">
        <f>+I8/Q8</f>
        <v>8.6233173637154895E-2</v>
      </c>
      <c r="K8" s="18">
        <v>146764027614.19144</v>
      </c>
      <c r="L8" s="21">
        <f>+K8/Q8</f>
        <v>0.19252806149145218</v>
      </c>
      <c r="M8" s="18">
        <v>126636664090.41202</v>
      </c>
      <c r="N8" s="21">
        <f>+M8/Q8</f>
        <v>0.16612457321737928</v>
      </c>
      <c r="O8" s="18">
        <v>137914539863.44342</v>
      </c>
      <c r="P8" s="21">
        <f>+O8/Q8</f>
        <v>0.18091912196082896</v>
      </c>
      <c r="Q8" s="20">
        <f>+C8+E8+G8+I8+K8+M8+O8</f>
        <v>762299409640.64307</v>
      </c>
    </row>
    <row r="9" spans="2:19" ht="36" customHeight="1" thickBot="1" x14ac:dyDescent="0.3">
      <c r="B9" s="13" t="s">
        <v>13</v>
      </c>
      <c r="C9" s="18">
        <v>9254997339.5137043</v>
      </c>
      <c r="D9" s="22">
        <f t="shared" ref="D9:D11" si="0">+C9/Q9</f>
        <v>0.20864037071307071</v>
      </c>
      <c r="E9" s="18">
        <v>13909014057.339001</v>
      </c>
      <c r="F9" s="22">
        <f t="shared" ref="F9:F11" si="1">+E9/Q9</f>
        <v>0.31355836665524128</v>
      </c>
      <c r="G9" s="18">
        <v>5577995389.7004995</v>
      </c>
      <c r="H9" s="22">
        <f t="shared" ref="H9:H11" si="2">+G9/Q9</f>
        <v>0.12574774289498197</v>
      </c>
      <c r="I9" s="18">
        <v>4360875188.1772003</v>
      </c>
      <c r="J9" s="22">
        <f t="shared" ref="J9:J11" si="3">+I9/Q9</f>
        <v>9.8309549156772702E-2</v>
      </c>
      <c r="K9" s="18">
        <v>6066235593.6517992</v>
      </c>
      <c r="L9" s="22">
        <f t="shared" ref="L9:L10" si="4">+K9/Q9</f>
        <v>0.13675440377369563</v>
      </c>
      <c r="M9" s="18">
        <v>4096296772.1598001</v>
      </c>
      <c r="N9" s="22">
        <f t="shared" ref="N9:N10" si="5">+M9/Q9</f>
        <v>9.2345015967242039E-2</v>
      </c>
      <c r="O9" s="18">
        <v>1093198078.9187</v>
      </c>
      <c r="P9" s="22">
        <f>+O9/Q9</f>
        <v>2.4644550838995576E-2</v>
      </c>
      <c r="Q9" s="20">
        <f t="shared" ref="Q9:Q10" si="6">+C9+E9+G9+I9+K9+M9+O9</f>
        <v>44358612419.460709</v>
      </c>
    </row>
    <row r="10" spans="2:19" ht="34.5" customHeight="1" thickBot="1" x14ac:dyDescent="0.3">
      <c r="B10" s="14" t="s">
        <v>14</v>
      </c>
      <c r="C10" s="19">
        <v>3176021268.1606994</v>
      </c>
      <c r="D10" s="23">
        <f t="shared" si="0"/>
        <v>5.6984814885181811E-2</v>
      </c>
      <c r="E10" s="19">
        <v>9541121124.7324009</v>
      </c>
      <c r="F10" s="23">
        <f t="shared" si="1"/>
        <v>0.17118872173196784</v>
      </c>
      <c r="G10" s="19">
        <v>10676642834.371399</v>
      </c>
      <c r="H10" s="23">
        <f t="shared" si="2"/>
        <v>0.19156248152714606</v>
      </c>
      <c r="I10" s="19">
        <v>5686542983.2911005</v>
      </c>
      <c r="J10" s="23">
        <f t="shared" si="3"/>
        <v>0.10202910241439758</v>
      </c>
      <c r="K10" s="19">
        <v>8128025766.6029997</v>
      </c>
      <c r="L10" s="23">
        <f t="shared" si="4"/>
        <v>0.14583467948881013</v>
      </c>
      <c r="M10" s="19">
        <v>10890749725.1485</v>
      </c>
      <c r="N10" s="23">
        <f t="shared" si="5"/>
        <v>0.195404030593233</v>
      </c>
      <c r="O10" s="19">
        <v>7635415652.7182007</v>
      </c>
      <c r="P10" s="23">
        <f>+O10/Q10</f>
        <v>0.13699616935926359</v>
      </c>
      <c r="Q10" s="20">
        <f t="shared" si="6"/>
        <v>55734519355.025299</v>
      </c>
    </row>
    <row r="11" spans="2:19" ht="16.5" thickBot="1" x14ac:dyDescent="0.3">
      <c r="B11" s="8" t="s">
        <v>15</v>
      </c>
      <c r="C11" s="10">
        <f>SUM(C8:C10)</f>
        <v>88935533856.794128</v>
      </c>
      <c r="D11" s="11">
        <f t="shared" si="0"/>
        <v>0.103126510939968</v>
      </c>
      <c r="E11" s="10">
        <f t="shared" ref="E11:G11" si="7">SUM(E8:E10)</f>
        <v>140299706991.77151</v>
      </c>
      <c r="F11" s="11">
        <f t="shared" si="1"/>
        <v>0.1626865960152542</v>
      </c>
      <c r="G11" s="10">
        <f t="shared" si="7"/>
        <v>108149231882.80618</v>
      </c>
      <c r="H11" s="11">
        <f t="shared" si="2"/>
        <v>0.12540603807326584</v>
      </c>
      <c r="I11" s="9">
        <f>SUM(I8:I10)</f>
        <v>75782915526.510559</v>
      </c>
      <c r="J11" s="11">
        <f t="shared" si="3"/>
        <v>8.787519822719686E-2</v>
      </c>
      <c r="K11" s="9">
        <f>SUM(K8:K10)</f>
        <v>160958288974.44623</v>
      </c>
      <c r="L11" s="11">
        <f>+K11/Q11</f>
        <v>0.18664155966646498</v>
      </c>
      <c r="M11" s="9">
        <f>SUM(M8:M10)</f>
        <v>141623710587.72034</v>
      </c>
      <c r="N11" s="11">
        <f>+M11/Q11</f>
        <v>0.164221863926751</v>
      </c>
      <c r="O11" s="9">
        <f>SUM(O8:O10)</f>
        <v>146643153595.08032</v>
      </c>
      <c r="P11" s="11">
        <f>+O11/Q11</f>
        <v>0.17004223315109912</v>
      </c>
      <c r="Q11" s="15">
        <f>+C11+E11+G11+I11+K11+M11+O11</f>
        <v>862392541415.12927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6"/>
      <c r="J13" s="6"/>
      <c r="K13" s="6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I14" s="2"/>
      <c r="J14" s="2"/>
      <c r="K14" s="2"/>
      <c r="L14" s="2"/>
      <c r="M14" s="2"/>
      <c r="N14" s="2"/>
      <c r="O14" s="2"/>
      <c r="P14" s="2"/>
      <c r="Q14" s="27"/>
    </row>
    <row r="15" spans="2:19" x14ac:dyDescent="0.25">
      <c r="C15" s="24"/>
      <c r="E15" s="25"/>
      <c r="F15" s="26"/>
      <c r="G15" s="25"/>
      <c r="I15" s="25"/>
      <c r="K15" s="25"/>
      <c r="Q15" s="24"/>
    </row>
    <row r="16" spans="2:19" x14ac:dyDescent="0.25">
      <c r="C16" s="24"/>
      <c r="E16" s="25"/>
      <c r="F16" s="26"/>
      <c r="G16" s="25"/>
      <c r="I16" s="25"/>
      <c r="K16" s="25"/>
    </row>
    <row r="17" spans="3:17" x14ac:dyDescent="0.25">
      <c r="C17" s="24"/>
      <c r="E17" s="25"/>
      <c r="F17" s="26"/>
      <c r="G17" s="25"/>
      <c r="I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18"/>
  <sheetViews>
    <sheetView showGridLines="0" zoomScale="90" zoomScaleNormal="90" workbookViewId="0">
      <selection activeCell="M18" sqref="M18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18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52756778807.204567</v>
      </c>
      <c r="D8" s="21">
        <f>+C8/Q8</f>
        <v>6.8327124630904276E-2</v>
      </c>
      <c r="E8" s="18">
        <v>129983578605.98328</v>
      </c>
      <c r="F8" s="21">
        <f>+E8/Q8</f>
        <v>0.16834621779768516</v>
      </c>
      <c r="G8" s="18">
        <v>89601400615.118622</v>
      </c>
      <c r="H8" s="21">
        <f>+G8/Q8</f>
        <v>0.11604586567549746</v>
      </c>
      <c r="I8" s="18">
        <v>66103214184.701477</v>
      </c>
      <c r="J8" s="21">
        <f>+I8/Q8</f>
        <v>8.5612553613388084E-2</v>
      </c>
      <c r="K8" s="18">
        <v>176903116237.17627</v>
      </c>
      <c r="L8" s="21">
        <f>+K8/Q8</f>
        <v>0.22911332996475944</v>
      </c>
      <c r="M8" s="18">
        <v>114255292470.98161</v>
      </c>
      <c r="N8" s="21">
        <f>+M8/Q8</f>
        <v>0.14797597171226604</v>
      </c>
      <c r="O8" s="18">
        <v>142517194797.34976</v>
      </c>
      <c r="P8" s="21">
        <f>+O8/Q8</f>
        <v>0.18457893660549965</v>
      </c>
      <c r="Q8" s="20">
        <f>+C8+E8+G8+I8+K8+M8+O8</f>
        <v>772120575718.5155</v>
      </c>
    </row>
    <row r="9" spans="2:19" ht="36" customHeight="1" thickBot="1" x14ac:dyDescent="0.3">
      <c r="B9" s="13" t="s">
        <v>13</v>
      </c>
      <c r="C9" s="18">
        <v>7400513197.6596012</v>
      </c>
      <c r="D9" s="22">
        <f t="shared" ref="D9:D11" si="0">+C9/Q9</f>
        <v>0.16634697197413775</v>
      </c>
      <c r="E9" s="18">
        <v>14987931248.1115</v>
      </c>
      <c r="F9" s="22">
        <f t="shared" ref="F9:F11" si="1">+E9/Q9</f>
        <v>0.33689514668636439</v>
      </c>
      <c r="G9" s="18">
        <v>5812334107.4329996</v>
      </c>
      <c r="H9" s="22">
        <f t="shared" ref="H9:H11" si="2">+G9/Q9</f>
        <v>0.13064826087726608</v>
      </c>
      <c r="I9" s="18">
        <v>4383948700.9581995</v>
      </c>
      <c r="J9" s="22">
        <f t="shared" ref="J9:J11" si="3">+I9/Q9</f>
        <v>9.8541354121897559E-2</v>
      </c>
      <c r="K9" s="18">
        <v>7255211392.6686001</v>
      </c>
      <c r="L9" s="22">
        <f t="shared" ref="L9:L10" si="4">+K9/Q9</f>
        <v>0.1630809126297299</v>
      </c>
      <c r="M9" s="18">
        <v>3545574250.4124999</v>
      </c>
      <c r="N9" s="22">
        <f t="shared" ref="N9:N10" si="5">+M9/Q9</f>
        <v>7.9696573023086331E-2</v>
      </c>
      <c r="O9" s="18">
        <v>1102902550.5002</v>
      </c>
      <c r="P9" s="22">
        <f>+O9/Q9</f>
        <v>2.4790780687518013E-2</v>
      </c>
      <c r="Q9" s="20">
        <f t="shared" ref="Q9:Q10" si="6">+C9+E9+G9+I9+K9+M9+O9</f>
        <v>44488415447.743599</v>
      </c>
    </row>
    <row r="10" spans="2:19" ht="34.5" customHeight="1" thickBot="1" x14ac:dyDescent="0.3">
      <c r="B10" s="14" t="s">
        <v>14</v>
      </c>
      <c r="C10" s="19">
        <v>1329918945.6684003</v>
      </c>
      <c r="D10" s="23">
        <f t="shared" si="0"/>
        <v>2.355665112310866E-2</v>
      </c>
      <c r="E10" s="19">
        <v>9562082289.2730999</v>
      </c>
      <c r="F10" s="23">
        <f t="shared" si="1"/>
        <v>0.16937170286393244</v>
      </c>
      <c r="G10" s="19">
        <v>12363191351.652401</v>
      </c>
      <c r="H10" s="23">
        <f t="shared" si="2"/>
        <v>0.21898731978191244</v>
      </c>
      <c r="I10" s="19">
        <v>5517483895.4876995</v>
      </c>
      <c r="J10" s="23">
        <f t="shared" si="3"/>
        <v>9.773034937708272E-2</v>
      </c>
      <c r="K10" s="19">
        <v>14089608541.8095</v>
      </c>
      <c r="L10" s="23">
        <f t="shared" si="4"/>
        <v>0.24956708373965408</v>
      </c>
      <c r="M10" s="19">
        <v>5850109384.3469009</v>
      </c>
      <c r="N10" s="23">
        <f t="shared" si="5"/>
        <v>0.10362209384860135</v>
      </c>
      <c r="O10" s="19">
        <v>7743802982.3907995</v>
      </c>
      <c r="P10" s="23">
        <f>+O10/Q10</f>
        <v>0.13716479926570821</v>
      </c>
      <c r="Q10" s="20">
        <f t="shared" si="6"/>
        <v>56456197390.628807</v>
      </c>
    </row>
    <row r="11" spans="2:19" ht="16.5" thickBot="1" x14ac:dyDescent="0.3">
      <c r="B11" s="8" t="s">
        <v>15</v>
      </c>
      <c r="C11" s="10">
        <f>SUM(C8:C10)</f>
        <v>61487210950.53257</v>
      </c>
      <c r="D11" s="11">
        <f t="shared" si="0"/>
        <v>7.0426826949962773E-2</v>
      </c>
      <c r="E11" s="10">
        <f t="shared" ref="E11:G11" si="7">SUM(E8:E10)</f>
        <v>154533592143.36789</v>
      </c>
      <c r="F11" s="11">
        <f t="shared" si="1"/>
        <v>0.17700120697607982</v>
      </c>
      <c r="G11" s="10">
        <f t="shared" si="7"/>
        <v>107776926074.20403</v>
      </c>
      <c r="H11" s="11">
        <f t="shared" si="2"/>
        <v>0.1234465965277476</v>
      </c>
      <c r="I11" s="9">
        <f>SUM(I8:I10)</f>
        <v>76004646781.147385</v>
      </c>
      <c r="J11" s="11">
        <f t="shared" si="3"/>
        <v>8.7054950509225362E-2</v>
      </c>
      <c r="K11" s="9">
        <f>SUM(K8:K10)</f>
        <v>198247936171.65439</v>
      </c>
      <c r="L11" s="11">
        <f>+K11/Q11</f>
        <v>0.22707117265704241</v>
      </c>
      <c r="M11" s="9">
        <f>SUM(M8:M10)</f>
        <v>123650976105.74103</v>
      </c>
      <c r="N11" s="11">
        <f>+M11/Q11</f>
        <v>0.14162857221478151</v>
      </c>
      <c r="O11" s="9">
        <f>SUM(O8:O10)</f>
        <v>151363900330.24078</v>
      </c>
      <c r="P11" s="11">
        <f>+O11/Q11</f>
        <v>0.17337067416516067</v>
      </c>
      <c r="Q11" s="15">
        <f>+C11+E11+G11+I11+K11+M11+O11</f>
        <v>873065188556.88794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Q15" s="24"/>
    </row>
    <row r="16" spans="2:19" x14ac:dyDescent="0.25">
      <c r="C16" s="24"/>
      <c r="F16" s="26"/>
      <c r="G16" s="25"/>
      <c r="K16" s="25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18"/>
  <sheetViews>
    <sheetView showGridLines="0" zoomScale="90" zoomScaleNormal="90" workbookViewId="0">
      <selection activeCell="Q15" sqref="Q15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51999983891.598824</v>
      </c>
      <c r="D8" s="21">
        <f>+C8/Q8</f>
        <v>6.6787039865449122E-2</v>
      </c>
      <c r="E8" s="18">
        <v>129470423015.37068</v>
      </c>
      <c r="F8" s="21">
        <f>+E8/Q8</f>
        <v>0.16628748042210709</v>
      </c>
      <c r="G8" s="18">
        <v>97438062863.423019</v>
      </c>
      <c r="H8" s="21">
        <f>+G8/Q8</f>
        <v>0.12514618855339582</v>
      </c>
      <c r="I8" s="18">
        <v>60843143646.896057</v>
      </c>
      <c r="J8" s="21">
        <f>+I8/Q8</f>
        <v>7.8144898443728239E-2</v>
      </c>
      <c r="K8" s="18">
        <v>178264062581.24637</v>
      </c>
      <c r="L8" s="21">
        <f>+K8/Q8</f>
        <v>0.22895639889061817</v>
      </c>
      <c r="M8" s="18">
        <v>116461565906.30231</v>
      </c>
      <c r="N8" s="21">
        <f>+M8/Q8</f>
        <v>0.14957933950886254</v>
      </c>
      <c r="O8" s="18">
        <v>144116688839.20111</v>
      </c>
      <c r="P8" s="21">
        <f>+O8/Q8</f>
        <v>0.18509865431583908</v>
      </c>
      <c r="Q8" s="20">
        <f>+C8+E8+G8+I8+K8+M8+O8</f>
        <v>778593930744.03833</v>
      </c>
    </row>
    <row r="9" spans="2:19" ht="36" customHeight="1" thickBot="1" x14ac:dyDescent="0.3">
      <c r="B9" s="13" t="s">
        <v>13</v>
      </c>
      <c r="C9" s="18">
        <v>6608238204.1149015</v>
      </c>
      <c r="D9" s="22">
        <f t="shared" ref="D9:D11" si="0">+C9/Q9</f>
        <v>0.14820668469395173</v>
      </c>
      <c r="E9" s="18">
        <v>15137202326.367897</v>
      </c>
      <c r="F9" s="22">
        <f t="shared" ref="F9:F11" si="1">+E9/Q9</f>
        <v>0.33949057268177613</v>
      </c>
      <c r="G9" s="18">
        <v>5906628297.2621002</v>
      </c>
      <c r="H9" s="22">
        <f t="shared" ref="H9:H11" si="2">+G9/Q9</f>
        <v>0.13247128366401667</v>
      </c>
      <c r="I9" s="18">
        <v>4404398056.1790009</v>
      </c>
      <c r="J9" s="22">
        <f t="shared" ref="J9:J11" si="3">+I9/Q9</f>
        <v>9.8779918915802012E-2</v>
      </c>
      <c r="K9" s="18">
        <v>7290632275.9738989</v>
      </c>
      <c r="L9" s="22">
        <f t="shared" ref="L9:L10" si="4">+K9/Q9</f>
        <v>0.16351112135636683</v>
      </c>
      <c r="M9" s="18">
        <v>4131981337.5549002</v>
      </c>
      <c r="N9" s="22">
        <f t="shared" ref="N9:N10" si="5">+M9/Q9</f>
        <v>9.2670275547113753E-2</v>
      </c>
      <c r="O9" s="18">
        <v>1108909698.5427001</v>
      </c>
      <c r="P9" s="22">
        <f>+O9/Q9</f>
        <v>2.4870143140972859E-2</v>
      </c>
      <c r="Q9" s="20">
        <f t="shared" ref="Q9:Q10" si="6">+C9+E9+G9+I9+K9+M9+O9</f>
        <v>44587990195.995399</v>
      </c>
    </row>
    <row r="10" spans="2:19" ht="34.5" customHeight="1" thickBot="1" x14ac:dyDescent="0.3">
      <c r="B10" s="14" t="s">
        <v>14</v>
      </c>
      <c r="C10" s="19">
        <v>1143913690.9822001</v>
      </c>
      <c r="D10" s="23">
        <f t="shared" si="0"/>
        <v>2.0073730575808961E-2</v>
      </c>
      <c r="E10" s="19">
        <v>9557878337.6320019</v>
      </c>
      <c r="F10" s="23">
        <f t="shared" si="1"/>
        <v>0.16772443247990737</v>
      </c>
      <c r="G10" s="19">
        <v>12487127076.1469</v>
      </c>
      <c r="H10" s="23">
        <f t="shared" si="2"/>
        <v>0.21912774238870653</v>
      </c>
      <c r="I10" s="19">
        <v>5478293868.3283005</v>
      </c>
      <c r="J10" s="23">
        <f t="shared" si="3"/>
        <v>9.6134696170569522E-2</v>
      </c>
      <c r="K10" s="19">
        <v>14152693167.850199</v>
      </c>
      <c r="L10" s="23">
        <f t="shared" si="4"/>
        <v>0.24835558120611551</v>
      </c>
      <c r="M10" s="19">
        <v>6381771023.2370005</v>
      </c>
      <c r="N10" s="23">
        <f t="shared" si="5"/>
        <v>0.11198917639229271</v>
      </c>
      <c r="O10" s="19">
        <v>7783928309.712801</v>
      </c>
      <c r="P10" s="23">
        <f>+O10/Q10</f>
        <v>0.13659464078659952</v>
      </c>
      <c r="Q10" s="20">
        <f t="shared" si="6"/>
        <v>56985605473.889397</v>
      </c>
    </row>
    <row r="11" spans="2:19" ht="16.5" thickBot="1" x14ac:dyDescent="0.3">
      <c r="B11" s="8" t="s">
        <v>15</v>
      </c>
      <c r="C11" s="10">
        <f>SUM(C8:C10)</f>
        <v>59752135786.695923</v>
      </c>
      <c r="D11" s="11">
        <f t="shared" si="0"/>
        <v>6.788723054819433E-2</v>
      </c>
      <c r="E11" s="10">
        <f t="shared" ref="E11:G11" si="7">SUM(E8:E10)</f>
        <v>154165503679.37057</v>
      </c>
      <c r="F11" s="11">
        <f t="shared" si="1"/>
        <v>0.17515472799534981</v>
      </c>
      <c r="G11" s="10">
        <f t="shared" si="7"/>
        <v>115831818236.83202</v>
      </c>
      <c r="H11" s="11">
        <f t="shared" si="2"/>
        <v>0.1316020129812866</v>
      </c>
      <c r="I11" s="9">
        <f>SUM(I8:I10)</f>
        <v>70725835571.403351</v>
      </c>
      <c r="J11" s="11">
        <f t="shared" si="3"/>
        <v>8.0354970444731652E-2</v>
      </c>
      <c r="K11" s="9">
        <f>SUM(K8:K10)</f>
        <v>199707388025.07047</v>
      </c>
      <c r="L11" s="11">
        <f>+K11/Q11</f>
        <v>0.22689701906947263</v>
      </c>
      <c r="M11" s="9">
        <f>SUM(M8:M10)</f>
        <v>126975318267.09421</v>
      </c>
      <c r="N11" s="11">
        <f>+M11/Q11</f>
        <v>0.14426267097632112</v>
      </c>
      <c r="O11" s="9">
        <f>SUM(O8:O10)</f>
        <v>153009526847.4566</v>
      </c>
      <c r="P11" s="11">
        <f>+O11/Q11</f>
        <v>0.17384136798464392</v>
      </c>
      <c r="Q11" s="15">
        <f>+C11+E11+G11+I11+K11+M11+O11</f>
        <v>880167526413.9231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5"/>
      <c r="M16" s="30"/>
    </row>
    <row r="17" spans="3:17" x14ac:dyDescent="0.25">
      <c r="C17" s="24"/>
      <c r="E17" s="3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18"/>
  <sheetViews>
    <sheetView showGridLines="0" zoomScale="90" zoomScaleNormal="90" workbookViewId="0">
      <selection activeCell="P28" sqref="P28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47500739220.408554</v>
      </c>
      <c r="D8" s="21">
        <f>+C8/Q8</f>
        <v>6.0474617323056659E-2</v>
      </c>
      <c r="E8" s="18">
        <v>114791631120.87506</v>
      </c>
      <c r="F8" s="21">
        <f>+E8/Q8</f>
        <v>0.14614467222737029</v>
      </c>
      <c r="G8" s="18">
        <v>99661149103.870377</v>
      </c>
      <c r="H8" s="21">
        <f>+G8/Q8</f>
        <v>0.12688160127502146</v>
      </c>
      <c r="I8" s="18">
        <v>60819785655.856308</v>
      </c>
      <c r="J8" s="21">
        <f>+I8/Q8</f>
        <v>7.7431495247719764E-2</v>
      </c>
      <c r="K8" s="18">
        <v>190165987655.68881</v>
      </c>
      <c r="L8" s="21">
        <f>+K8/Q8</f>
        <v>0.24210602866571526</v>
      </c>
      <c r="M8" s="18">
        <v>121388973945.55502</v>
      </c>
      <c r="N8" s="21">
        <f>+M8/Q8</f>
        <v>0.15454394746433583</v>
      </c>
      <c r="O8" s="18">
        <v>151137459631.46732</v>
      </c>
      <c r="P8" s="21">
        <f>+O8/Q8</f>
        <v>0.19241763779678075</v>
      </c>
      <c r="Q8" s="20">
        <f>+C8+E8+G8+I8+K8+M8+O8</f>
        <v>785465726333.72144</v>
      </c>
    </row>
    <row r="9" spans="2:19" ht="36" customHeight="1" thickBot="1" x14ac:dyDescent="0.3">
      <c r="B9" s="13" t="s">
        <v>13</v>
      </c>
      <c r="C9" s="18">
        <v>5674875571.5291004</v>
      </c>
      <c r="D9" s="22">
        <f t="shared" ref="D9:D11" si="0">+C9/Q9</f>
        <v>0.12726270861690592</v>
      </c>
      <c r="E9" s="18">
        <v>15383605878.2365</v>
      </c>
      <c r="F9" s="22">
        <f t="shared" ref="F9:F11" si="1">+E9/Q9</f>
        <v>0.34498718565415393</v>
      </c>
      <c r="G9" s="18">
        <v>5889288976.4194994</v>
      </c>
      <c r="H9" s="22">
        <f t="shared" ref="H9:H11" si="2">+G9/Q9</f>
        <v>0.13207106614407776</v>
      </c>
      <c r="I9" s="18">
        <v>4795865651.5710001</v>
      </c>
      <c r="J9" s="22">
        <f t="shared" ref="J9:J11" si="3">+I9/Q9</f>
        <v>0.10755034983388236</v>
      </c>
      <c r="K9" s="18">
        <v>7241932995.4548998</v>
      </c>
      <c r="L9" s="22">
        <f t="shared" ref="L9:L10" si="4">+K9/Q9</f>
        <v>0.16240497205745782</v>
      </c>
      <c r="M9" s="18">
        <v>4492680269.1993999</v>
      </c>
      <c r="N9" s="22">
        <f t="shared" ref="N9:N10" si="5">+M9/Q9</f>
        <v>0.10075122402269464</v>
      </c>
      <c r="O9" s="18">
        <v>1113568898.7993</v>
      </c>
      <c r="P9" s="22">
        <f>+O9/Q9</f>
        <v>2.497249367082751E-2</v>
      </c>
      <c r="Q9" s="20">
        <f t="shared" ref="Q9:Q10" si="6">+C9+E9+G9+I9+K9+M9+O9</f>
        <v>44591818241.209702</v>
      </c>
    </row>
    <row r="10" spans="2:19" ht="34.5" customHeight="1" thickBot="1" x14ac:dyDescent="0.3">
      <c r="B10" s="14" t="s">
        <v>14</v>
      </c>
      <c r="C10" s="19">
        <v>1238085553.4831002</v>
      </c>
      <c r="D10" s="23">
        <f t="shared" si="0"/>
        <v>2.1513206041666736E-2</v>
      </c>
      <c r="E10" s="19">
        <v>9179137051.1650009</v>
      </c>
      <c r="F10" s="23">
        <f t="shared" si="1"/>
        <v>0.15949840147222538</v>
      </c>
      <c r="G10" s="19">
        <v>7878699253.3828011</v>
      </c>
      <c r="H10" s="23">
        <f t="shared" si="2"/>
        <v>0.13690175117665138</v>
      </c>
      <c r="I10" s="19">
        <v>5188018502.4664993</v>
      </c>
      <c r="J10" s="23">
        <f t="shared" si="3"/>
        <v>9.0147979416726615E-2</v>
      </c>
      <c r="K10" s="19">
        <v>19303831388.253399</v>
      </c>
      <c r="L10" s="23">
        <f t="shared" si="4"/>
        <v>0.33542698311983626</v>
      </c>
      <c r="M10" s="19">
        <v>6963056801.0222006</v>
      </c>
      <c r="N10" s="23">
        <f t="shared" si="5"/>
        <v>0.12099137674193385</v>
      </c>
      <c r="O10" s="19">
        <v>7799196820.0011997</v>
      </c>
      <c r="P10" s="23">
        <f>+O10/Q10</f>
        <v>0.13552030203095983</v>
      </c>
      <c r="Q10" s="20">
        <f t="shared" si="6"/>
        <v>57550025369.7742</v>
      </c>
    </row>
    <row r="11" spans="2:19" ht="16.5" thickBot="1" x14ac:dyDescent="0.3">
      <c r="B11" s="8" t="s">
        <v>15</v>
      </c>
      <c r="C11" s="10">
        <f>SUM(C8:C10)</f>
        <v>54413700345.420753</v>
      </c>
      <c r="D11" s="11">
        <f t="shared" si="0"/>
        <v>6.1303781296964968E-2</v>
      </c>
      <c r="E11" s="10">
        <f t="shared" ref="E11:G11" si="7">SUM(E8:E10)</f>
        <v>139354374050.27655</v>
      </c>
      <c r="F11" s="11">
        <f t="shared" si="1"/>
        <v>0.15699998374164137</v>
      </c>
      <c r="G11" s="10">
        <f t="shared" si="7"/>
        <v>113429137333.67267</v>
      </c>
      <c r="H11" s="11">
        <f t="shared" si="2"/>
        <v>0.12779198958469776</v>
      </c>
      <c r="I11" s="9">
        <f>SUM(I8:I10)</f>
        <v>70803669809.893799</v>
      </c>
      <c r="J11" s="11">
        <f t="shared" si="3"/>
        <v>7.9769114423285742E-2</v>
      </c>
      <c r="K11" s="9">
        <f>SUM(K8:K10)</f>
        <v>216711752039.39709</v>
      </c>
      <c r="L11" s="11">
        <f>+K11/Q11</f>
        <v>0.24415266315596817</v>
      </c>
      <c r="M11" s="9">
        <f>SUM(M8:M10)</f>
        <v>132844711015.77663</v>
      </c>
      <c r="N11" s="11">
        <f>+M11/Q11</f>
        <v>0.14966604106818554</v>
      </c>
      <c r="O11" s="9">
        <f>SUM(O8:O10)</f>
        <v>160050225350.26779</v>
      </c>
      <c r="P11" s="11">
        <f>+O11/Q11</f>
        <v>0.18031642672925641</v>
      </c>
      <c r="Q11" s="15">
        <f>+C11+E11+G11+I11+K11+M11+O11</f>
        <v>887607569944.70532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5"/>
      <c r="M16" s="30"/>
    </row>
    <row r="17" spans="3:17" x14ac:dyDescent="0.25">
      <c r="C17" s="24"/>
      <c r="E17" s="3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18"/>
  <sheetViews>
    <sheetView showGridLines="0" zoomScale="90" zoomScaleNormal="90" workbookViewId="0">
      <selection activeCell="O23" sqref="O23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30570328309.894966</v>
      </c>
      <c r="D8" s="21">
        <f>+C8/Q8</f>
        <v>3.8643260951929333E-2</v>
      </c>
      <c r="E8" s="18">
        <v>98303977676.051041</v>
      </c>
      <c r="F8" s="21">
        <f>+E8/Q8</f>
        <v>0.12426383594705098</v>
      </c>
      <c r="G8" s="18">
        <v>118259438704.21118</v>
      </c>
      <c r="H8" s="21">
        <f>+G8/Q8</f>
        <v>0.14948908312497042</v>
      </c>
      <c r="I8" s="18">
        <v>79287640558.279785</v>
      </c>
      <c r="J8" s="21">
        <f>+I8/Q8</f>
        <v>0.10022571407467194</v>
      </c>
      <c r="K8" s="18">
        <v>183114880747.55127</v>
      </c>
      <c r="L8" s="21">
        <f>+K8/Q8</f>
        <v>0.23147138130729997</v>
      </c>
      <c r="M8" s="18">
        <v>127666830728.49788</v>
      </c>
      <c r="N8" s="21">
        <f>+M8/Q8</f>
        <v>0.16138075472190061</v>
      </c>
      <c r="O8" s="18">
        <v>153887705574.08859</v>
      </c>
      <c r="P8" s="21">
        <f>+O8/Q8</f>
        <v>0.1945259698721766</v>
      </c>
      <c r="Q8" s="20">
        <f>+C8+E8+G8+I8+K8+M8+O8</f>
        <v>791090802298.57483</v>
      </c>
    </row>
    <row r="9" spans="2:19" ht="36" customHeight="1" thickBot="1" x14ac:dyDescent="0.3">
      <c r="B9" s="13" t="s">
        <v>13</v>
      </c>
      <c r="C9" s="18">
        <v>5615069625.2070007</v>
      </c>
      <c r="D9" s="22">
        <f t="shared" ref="D9:D11" si="0">+C9/Q9</f>
        <v>0.12591051955027333</v>
      </c>
      <c r="E9" s="18">
        <v>15061772074.733597</v>
      </c>
      <c r="F9" s="22">
        <f t="shared" ref="F9:F11" si="1">+E9/Q9</f>
        <v>0.33774034408479714</v>
      </c>
      <c r="G9" s="18">
        <v>5855459292.5139008</v>
      </c>
      <c r="H9" s="22">
        <f t="shared" ref="H9:H11" si="2">+G9/Q9</f>
        <v>0.13130094031536105</v>
      </c>
      <c r="I9" s="18">
        <v>4784981947.7932005</v>
      </c>
      <c r="J9" s="22">
        <f t="shared" ref="J9:J11" si="3">+I9/Q9</f>
        <v>0.10729689982483702</v>
      </c>
      <c r="K9" s="18">
        <v>7255148300.3688993</v>
      </c>
      <c r="L9" s="22">
        <f t="shared" ref="L9:L10" si="4">+K9/Q9</f>
        <v>0.16268711750480819</v>
      </c>
      <c r="M9" s="18">
        <v>4905048264.7839994</v>
      </c>
      <c r="N9" s="22">
        <f t="shared" ref="N9:N10" si="5">+M9/Q9</f>
        <v>0.10998922839097515</v>
      </c>
      <c r="O9" s="18">
        <v>1118235334.4942999</v>
      </c>
      <c r="P9" s="22">
        <f>+O9/Q9</f>
        <v>2.5074950328948138E-2</v>
      </c>
      <c r="Q9" s="20">
        <f t="shared" ref="Q9:Q10" si="6">+C9+E9+G9+I9+K9+M9+O9</f>
        <v>44595714839.894897</v>
      </c>
    </row>
    <row r="10" spans="2:19" ht="34.5" customHeight="1" thickBot="1" x14ac:dyDescent="0.3">
      <c r="B10" s="14" t="s">
        <v>14</v>
      </c>
      <c r="C10" s="19">
        <v>1678880988.0502996</v>
      </c>
      <c r="D10" s="23">
        <f t="shared" si="0"/>
        <v>2.8916603582057245E-2</v>
      </c>
      <c r="E10" s="19">
        <v>9205130680.5053005</v>
      </c>
      <c r="F10" s="23">
        <f t="shared" si="1"/>
        <v>0.15854674435161914</v>
      </c>
      <c r="G10" s="19">
        <v>7926806608.2224998</v>
      </c>
      <c r="H10" s="23">
        <f t="shared" si="2"/>
        <v>0.13652922749920046</v>
      </c>
      <c r="I10" s="19">
        <v>5945561170.2821007</v>
      </c>
      <c r="J10" s="23">
        <f t="shared" si="3"/>
        <v>0.10240477833606211</v>
      </c>
      <c r="K10" s="19">
        <v>18553939933.150898</v>
      </c>
      <c r="L10" s="23">
        <f t="shared" si="4"/>
        <v>0.31956817055584652</v>
      </c>
      <c r="M10" s="19">
        <v>6982620323.8782005</v>
      </c>
      <c r="N10" s="23">
        <f t="shared" si="5"/>
        <v>0.12026681182689808</v>
      </c>
      <c r="O10" s="19">
        <v>7766471847.6893997</v>
      </c>
      <c r="P10" s="23">
        <f>+O10/Q10</f>
        <v>0.13376766384831656</v>
      </c>
      <c r="Q10" s="20">
        <f t="shared" si="6"/>
        <v>58059411551.778694</v>
      </c>
    </row>
    <row r="11" spans="2:19" ht="16.5" thickBot="1" x14ac:dyDescent="0.3">
      <c r="B11" s="8" t="s">
        <v>15</v>
      </c>
      <c r="C11" s="10">
        <f>SUM(C8:C10)</f>
        <v>37864278923.152267</v>
      </c>
      <c r="D11" s="11">
        <f t="shared" si="0"/>
        <v>4.2365819756673993E-2</v>
      </c>
      <c r="E11" s="10">
        <f t="shared" ref="E11:G11" si="7">SUM(E8:E10)</f>
        <v>122570880431.28993</v>
      </c>
      <c r="F11" s="11">
        <f t="shared" si="1"/>
        <v>0.13714286856770697</v>
      </c>
      <c r="G11" s="10">
        <f t="shared" si="7"/>
        <v>132041704604.94759</v>
      </c>
      <c r="H11" s="11">
        <f t="shared" si="2"/>
        <v>0.14773964318746585</v>
      </c>
      <c r="I11" s="9">
        <f>SUM(I8:I10)</f>
        <v>90018183676.355087</v>
      </c>
      <c r="J11" s="11">
        <f t="shared" si="3"/>
        <v>0.10072010488290942</v>
      </c>
      <c r="K11" s="9">
        <f>SUM(K8:K10)</f>
        <v>208923968981.07108</v>
      </c>
      <c r="L11" s="11">
        <f>+K11/Q11</f>
        <v>0.23376214903405654</v>
      </c>
      <c r="M11" s="9">
        <f>SUM(M8:M10)</f>
        <v>139554499317.16006</v>
      </c>
      <c r="N11" s="11">
        <f>+M11/Q11</f>
        <v>0.15614560563276864</v>
      </c>
      <c r="O11" s="9">
        <f>SUM(O8:O10)</f>
        <v>162772412756.27228</v>
      </c>
      <c r="P11" s="11">
        <f>+O11/Q11</f>
        <v>0.18212380893841859</v>
      </c>
      <c r="Q11" s="15">
        <f>+C11+E11+G11+I11+K11+M11+O11</f>
        <v>893745928690.24829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18"/>
  <sheetViews>
    <sheetView showGridLines="0" zoomScale="90" zoomScaleNormal="90" workbookViewId="0">
      <selection activeCell="E19" sqref="E19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36230578508.567268</v>
      </c>
      <c r="D8" s="21">
        <f>+C8/Q8</f>
        <v>4.5498503443051216E-2</v>
      </c>
      <c r="E8" s="18">
        <v>91053188248.857407</v>
      </c>
      <c r="F8" s="21">
        <f>+E8/Q8</f>
        <v>0.11434495306393756</v>
      </c>
      <c r="G8" s="18">
        <v>121893678244.82629</v>
      </c>
      <c r="H8" s="21">
        <f>+G8/Q8</f>
        <v>0.15307456208564196</v>
      </c>
      <c r="I8" s="18">
        <v>89826038654.962585</v>
      </c>
      <c r="J8" s="21">
        <f>+I8/Q8</f>
        <v>0.11280389376206194</v>
      </c>
      <c r="K8" s="18">
        <v>165607317471.15875</v>
      </c>
      <c r="L8" s="21">
        <f>+K8/Q8</f>
        <v>0.20797032270335553</v>
      </c>
      <c r="M8" s="18">
        <v>137849465771.9736</v>
      </c>
      <c r="N8" s="21">
        <f>+M8/Q8</f>
        <v>0.17311190301766269</v>
      </c>
      <c r="O8" s="18">
        <v>153842375315.47418</v>
      </c>
      <c r="P8" s="21">
        <f>+O8/Q8</f>
        <v>0.19319586192428914</v>
      </c>
      <c r="Q8" s="20">
        <f>+C8+E8+G8+I8+K8+M8+O8</f>
        <v>796302642215.82007</v>
      </c>
    </row>
    <row r="9" spans="2:19" ht="36" customHeight="1" thickBot="1" x14ac:dyDescent="0.3">
      <c r="B9" s="13" t="s">
        <v>13</v>
      </c>
      <c r="C9" s="18">
        <v>5835349217.1579008</v>
      </c>
      <c r="D9" s="22">
        <f t="shared" ref="D9:D11" si="0">+C9/Q9</f>
        <v>0.1302357761204484</v>
      </c>
      <c r="E9" s="18">
        <v>15057380830.263401</v>
      </c>
      <c r="F9" s="22">
        <f t="shared" ref="F9:F11" si="1">+E9/Q9</f>
        <v>0.33605695319904488</v>
      </c>
      <c r="G9" s="18">
        <v>5829510602.2145014</v>
      </c>
      <c r="H9" s="22">
        <f t="shared" ref="H9:H11" si="2">+G9/Q9</f>
        <v>0.13010546745847729</v>
      </c>
      <c r="I9" s="18">
        <v>8359003555.7031002</v>
      </c>
      <c r="J9" s="22">
        <f t="shared" ref="J9:J11" si="3">+I9/Q9</f>
        <v>0.18655975420795853</v>
      </c>
      <c r="K9" s="18">
        <v>3530572273.5773001</v>
      </c>
      <c r="L9" s="22">
        <f t="shared" ref="L9:L10" si="4">+K9/Q9</f>
        <v>7.8796795716473689E-2</v>
      </c>
      <c r="M9" s="18">
        <v>4824809113.7942009</v>
      </c>
      <c r="N9" s="22">
        <f t="shared" ref="N9:N10" si="5">+M9/Q9</f>
        <v>0.10768211741645239</v>
      </c>
      <c r="O9" s="18">
        <v>1369413047.2488999</v>
      </c>
      <c r="P9" s="22">
        <f>+O9/Q9</f>
        <v>3.0563135881144784E-2</v>
      </c>
      <c r="Q9" s="20">
        <f t="shared" ref="Q9:Q10" si="6">+C9+E9+G9+I9+K9+M9+O9</f>
        <v>44806038639.959305</v>
      </c>
    </row>
    <row r="10" spans="2:19" ht="34.5" customHeight="1" thickBot="1" x14ac:dyDescent="0.3">
      <c r="B10" s="14" t="s">
        <v>14</v>
      </c>
      <c r="C10" s="19">
        <v>2809183469.7037005</v>
      </c>
      <c r="D10" s="23">
        <f t="shared" si="0"/>
        <v>4.7963457426057197E-2</v>
      </c>
      <c r="E10" s="19">
        <v>9140955679.5494003</v>
      </c>
      <c r="F10" s="23">
        <f t="shared" si="1"/>
        <v>0.15607091644170437</v>
      </c>
      <c r="G10" s="19">
        <v>7974368267.1982012</v>
      </c>
      <c r="H10" s="23">
        <f t="shared" si="2"/>
        <v>0.13615282768405454</v>
      </c>
      <c r="I10" s="19">
        <v>6404605297.5096998</v>
      </c>
      <c r="J10" s="23">
        <f t="shared" si="3"/>
        <v>0.10935099712451588</v>
      </c>
      <c r="K10" s="19">
        <v>17743716267.910999</v>
      </c>
      <c r="L10" s="23">
        <f t="shared" si="4"/>
        <v>0.30295279356949673</v>
      </c>
      <c r="M10" s="19">
        <v>6832190973.5471001</v>
      </c>
      <c r="N10" s="23">
        <f t="shared" si="5"/>
        <v>0.116651512590946</v>
      </c>
      <c r="O10" s="19">
        <v>7664224641.5634003</v>
      </c>
      <c r="P10" s="23">
        <f>+O10/Q10</f>
        <v>0.13085749516322537</v>
      </c>
      <c r="Q10" s="20">
        <f t="shared" si="6"/>
        <v>58569244596.982498</v>
      </c>
    </row>
    <row r="11" spans="2:19" ht="16.5" thickBot="1" x14ac:dyDescent="0.3">
      <c r="B11" s="8" t="s">
        <v>15</v>
      </c>
      <c r="C11" s="10">
        <f>SUM(C8:C10)</f>
        <v>44875111195.428864</v>
      </c>
      <c r="D11" s="11">
        <f t="shared" si="0"/>
        <v>4.9879084421067151E-2</v>
      </c>
      <c r="E11" s="10">
        <f t="shared" ref="E11:G11" si="7">SUM(E8:E10)</f>
        <v>115251524758.6702</v>
      </c>
      <c r="F11" s="11">
        <f t="shared" si="1"/>
        <v>0.12810309278253104</v>
      </c>
      <c r="G11" s="10">
        <f t="shared" si="7"/>
        <v>135697557114.239</v>
      </c>
      <c r="H11" s="11">
        <f t="shared" si="2"/>
        <v>0.15082903923195556</v>
      </c>
      <c r="I11" s="9">
        <f>SUM(I8:I10)</f>
        <v>104589647508.17538</v>
      </c>
      <c r="J11" s="11">
        <f t="shared" si="3"/>
        <v>0.11625232158001517</v>
      </c>
      <c r="K11" s="9">
        <f>SUM(K8:K10)</f>
        <v>186881606012.64706</v>
      </c>
      <c r="L11" s="11">
        <f>+K11/Q11</f>
        <v>0.20772056391024502</v>
      </c>
      <c r="M11" s="9">
        <f>SUM(M8:M10)</f>
        <v>149506465859.31488</v>
      </c>
      <c r="N11" s="11">
        <f>+M11/Q11</f>
        <v>0.16617776387486213</v>
      </c>
      <c r="O11" s="9">
        <f>SUM(O8:O10)</f>
        <v>162876013004.2865</v>
      </c>
      <c r="P11" s="11">
        <f>+O11/Q11</f>
        <v>0.18103813419932399</v>
      </c>
      <c r="Q11" s="15">
        <f>+C11+E11+G11+I11+K11+M11+O11</f>
        <v>899677925452.76184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I17" s="29"/>
      <c r="K17" s="25"/>
      <c r="M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18"/>
  <sheetViews>
    <sheetView showGridLines="0" zoomScale="90" zoomScaleNormal="90" workbookViewId="0">
      <selection activeCell="L32" sqref="L32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32716444467.565498</v>
      </c>
      <c r="D8" s="21">
        <f>+C8/Q8</f>
        <v>4.087423428078775E-2</v>
      </c>
      <c r="E8" s="18">
        <v>89291823939.230362</v>
      </c>
      <c r="F8" s="21">
        <f>+E8/Q8</f>
        <v>0.11155658845108418</v>
      </c>
      <c r="G8" s="18">
        <v>124117728551.35393</v>
      </c>
      <c r="H8" s="21">
        <f>+G8/Q8</f>
        <v>0.15506627317759902</v>
      </c>
      <c r="I8" s="18">
        <v>87550066923.485352</v>
      </c>
      <c r="J8" s="21">
        <f>+I8/Q8</f>
        <v>0.10938052728428023</v>
      </c>
      <c r="K8" s="18">
        <v>184688286744.46207</v>
      </c>
      <c r="L8" s="21">
        <f>+K8/Q8</f>
        <v>0.23073999709211637</v>
      </c>
      <c r="M8" s="18">
        <v>129776976474.38708</v>
      </c>
      <c r="N8" s="21">
        <f>+M8/Q8</f>
        <v>0.16213664495007088</v>
      </c>
      <c r="O8" s="18">
        <v>152275978403.47021</v>
      </c>
      <c r="P8" s="21">
        <f>+O8/Q8</f>
        <v>0.19024573476406165</v>
      </c>
      <c r="Q8" s="20">
        <f>+C8+E8+G8+I8+K8+M8+O8</f>
        <v>800417305503.95447</v>
      </c>
    </row>
    <row r="9" spans="2:19" ht="36" customHeight="1" thickBot="1" x14ac:dyDescent="0.3">
      <c r="B9" s="13" t="s">
        <v>13</v>
      </c>
      <c r="C9" s="18">
        <v>5400292901.7765989</v>
      </c>
      <c r="D9" s="22">
        <f t="shared" ref="D9:D11" si="0">+C9/Q9</f>
        <v>0.12043597688339494</v>
      </c>
      <c r="E9" s="18">
        <v>15692958627.954401</v>
      </c>
      <c r="F9" s="22">
        <f t="shared" ref="F9:F11" si="1">+E9/Q9</f>
        <v>0.34998042456671463</v>
      </c>
      <c r="G9" s="18">
        <v>5818431127.8873014</v>
      </c>
      <c r="H9" s="22">
        <f t="shared" ref="H9:H11" si="2">+G9/Q9</f>
        <v>0.12976119065418229</v>
      </c>
      <c r="I9" s="18">
        <v>8245044032.8493004</v>
      </c>
      <c r="J9" s="22">
        <f t="shared" ref="J9:J11" si="3">+I9/Q9</f>
        <v>0.18387890260843678</v>
      </c>
      <c r="K9" s="18">
        <v>3538528557.5320997</v>
      </c>
      <c r="L9" s="22">
        <f t="shared" ref="L9:L10" si="4">+K9/Q9</f>
        <v>7.8915375759705156E-2</v>
      </c>
      <c r="M9" s="18">
        <v>4775106765.1511002</v>
      </c>
      <c r="N9" s="22">
        <f t="shared" ref="N9:N10" si="5">+M9/Q9</f>
        <v>0.10649323257897456</v>
      </c>
      <c r="O9" s="18">
        <v>1369170504.6542001</v>
      </c>
      <c r="P9" s="22">
        <f>+O9/Q9</f>
        <v>3.0534896948591652E-2</v>
      </c>
      <c r="Q9" s="20">
        <f t="shared" ref="Q9:Q10" si="6">+C9+E9+G9+I9+K9+M9+O9</f>
        <v>44839532517.805</v>
      </c>
    </row>
    <row r="10" spans="2:19" ht="34.5" customHeight="1" thickBot="1" x14ac:dyDescent="0.3">
      <c r="B10" s="14" t="s">
        <v>14</v>
      </c>
      <c r="C10" s="19">
        <v>2417410377.5157995</v>
      </c>
      <c r="D10" s="23">
        <f t="shared" si="0"/>
        <v>4.0955015847547474E-2</v>
      </c>
      <c r="E10" s="19">
        <v>9946812669.7953987</v>
      </c>
      <c r="F10" s="23">
        <f t="shared" si="1"/>
        <v>0.16851581109810723</v>
      </c>
      <c r="G10" s="19">
        <v>7984915181.0476027</v>
      </c>
      <c r="H10" s="23">
        <f t="shared" si="2"/>
        <v>0.13527795314471369</v>
      </c>
      <c r="I10" s="19">
        <v>6216887600.8416986</v>
      </c>
      <c r="J10" s="23">
        <f t="shared" si="3"/>
        <v>0.10532457897220601</v>
      </c>
      <c r="K10" s="19">
        <v>17841884466.865398</v>
      </c>
      <c r="L10" s="23">
        <f t="shared" si="4"/>
        <v>0.30227166553387885</v>
      </c>
      <c r="M10" s="19">
        <v>7054069413.0981998</v>
      </c>
      <c r="N10" s="23">
        <f t="shared" si="5"/>
        <v>0.11950785323426061</v>
      </c>
      <c r="O10" s="19">
        <v>7564010819.4309998</v>
      </c>
      <c r="P10" s="23">
        <f>+O10/Q10</f>
        <v>0.12814712216928609</v>
      </c>
      <c r="Q10" s="20">
        <f t="shared" si="6"/>
        <v>59025990528.5951</v>
      </c>
    </row>
    <row r="11" spans="2:19" ht="16.5" thickBot="1" x14ac:dyDescent="0.3">
      <c r="B11" s="8" t="s">
        <v>15</v>
      </c>
      <c r="C11" s="10">
        <f>SUM(C8:C10)</f>
        <v>40534147746.857895</v>
      </c>
      <c r="D11" s="11">
        <f t="shared" si="0"/>
        <v>4.4824635022471589E-2</v>
      </c>
      <c r="E11" s="10">
        <f t="shared" ref="E11:G11" si="7">SUM(E8:E10)</f>
        <v>114931595236.98016</v>
      </c>
      <c r="F11" s="11">
        <f t="shared" si="1"/>
        <v>0.12709695640381194</v>
      </c>
      <c r="G11" s="10">
        <f t="shared" si="7"/>
        <v>137921074860.28882</v>
      </c>
      <c r="H11" s="11">
        <f t="shared" si="2"/>
        <v>0.15251984280337216</v>
      </c>
      <c r="I11" s="9">
        <f>SUM(I8:I10)</f>
        <v>102011998557.17636</v>
      </c>
      <c r="J11" s="11">
        <f t="shared" si="3"/>
        <v>0.1128098370735521</v>
      </c>
      <c r="K11" s="9">
        <f>SUM(K8:K10)</f>
        <v>206068699768.85956</v>
      </c>
      <c r="L11" s="11">
        <f>+K11/Q11</f>
        <v>0.22788080594121854</v>
      </c>
      <c r="M11" s="9">
        <f>SUM(M8:M10)</f>
        <v>141606152652.63638</v>
      </c>
      <c r="N11" s="11">
        <f>+M11/Q11</f>
        <v>0.15659498132862212</v>
      </c>
      <c r="O11" s="9">
        <f>SUM(O8:O10)</f>
        <v>161209159727.55542</v>
      </c>
      <c r="P11" s="11">
        <f>+O11/Q11</f>
        <v>0.17827294142695152</v>
      </c>
      <c r="Q11" s="15">
        <f>+C11+E11+G11+I11+K11+M11+O11</f>
        <v>904282828550.35461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I17" s="29"/>
      <c r="K17" s="25"/>
      <c r="M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C037-3E2F-4AE6-B40F-57AF23420BAE}">
  <dimension ref="B2:S18"/>
  <sheetViews>
    <sheetView showGridLines="0" zoomScale="90" zoomScaleNormal="90" workbookViewId="0">
      <selection activeCell="N29" sqref="N29"/>
    </sheetView>
  </sheetViews>
  <sheetFormatPr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0.855468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6"/>
      <c r="S2" s="16"/>
    </row>
    <row r="3" spans="2:19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"/>
      <c r="S3" s="16"/>
    </row>
    <row r="4" spans="2:19" x14ac:dyDescent="0.25">
      <c r="B4" s="35" t="s">
        <v>24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6"/>
      <c r="S4" s="16"/>
    </row>
    <row r="5" spans="2:19" ht="16.5" thickBot="1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5" thickBot="1" x14ac:dyDescent="0.3">
      <c r="B6" s="36" t="s">
        <v>2</v>
      </c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41" t="s">
        <v>4</v>
      </c>
    </row>
    <row r="7" spans="2:19" ht="17.25" thickTop="1" thickBot="1" x14ac:dyDescent="0.3">
      <c r="B7" s="37"/>
      <c r="C7" s="43" t="s">
        <v>5</v>
      </c>
      <c r="D7" s="43"/>
      <c r="E7" s="33" t="s">
        <v>6</v>
      </c>
      <c r="F7" s="33"/>
      <c r="G7" s="34" t="s">
        <v>7</v>
      </c>
      <c r="H7" s="34"/>
      <c r="I7" s="33" t="s">
        <v>8</v>
      </c>
      <c r="J7" s="33"/>
      <c r="K7" s="33" t="s">
        <v>9</v>
      </c>
      <c r="L7" s="33"/>
      <c r="M7" s="33" t="s">
        <v>10</v>
      </c>
      <c r="N7" s="33"/>
      <c r="O7" s="34" t="s">
        <v>11</v>
      </c>
      <c r="P7" s="34"/>
      <c r="Q7" s="42"/>
    </row>
    <row r="8" spans="2:19" ht="16.5" thickBot="1" x14ac:dyDescent="0.3">
      <c r="B8" s="12" t="s">
        <v>12</v>
      </c>
      <c r="C8" s="17">
        <v>37568828791.247223</v>
      </c>
      <c r="D8" s="21">
        <f>+C8/Q8</f>
        <v>4.6421129932801404E-2</v>
      </c>
      <c r="E8" s="18">
        <v>84858574364.244644</v>
      </c>
      <c r="F8" s="21">
        <f>+E8/Q8</f>
        <v>0.10485370540464259</v>
      </c>
      <c r="G8" s="18">
        <v>123409735482.83003</v>
      </c>
      <c r="H8" s="21">
        <f>+G8/Q8</f>
        <v>0.15248863353322858</v>
      </c>
      <c r="I8" s="18">
        <v>87772708049.061371</v>
      </c>
      <c r="J8" s="21">
        <f>+I8/Q8</f>
        <v>0.10845449315280756</v>
      </c>
      <c r="K8" s="18">
        <v>185991761247.97818</v>
      </c>
      <c r="L8" s="21">
        <f>+K8/Q8</f>
        <v>0.22981679208840566</v>
      </c>
      <c r="M8" s="18">
        <v>137126871501.7979</v>
      </c>
      <c r="N8" s="21">
        <f>+M8/Q8</f>
        <v>0.1694379229822191</v>
      </c>
      <c r="O8" s="18">
        <v>152576008532.68005</v>
      </c>
      <c r="P8" s="21">
        <f>+O8/Q8</f>
        <v>0.18852732290589516</v>
      </c>
      <c r="Q8" s="20">
        <f>+C8+E8+G8+I8+K8+M8+O8</f>
        <v>809304487969.83936</v>
      </c>
    </row>
    <row r="9" spans="2:19" ht="36" customHeight="1" thickBot="1" x14ac:dyDescent="0.3">
      <c r="B9" s="13" t="s">
        <v>13</v>
      </c>
      <c r="C9" s="18">
        <v>6804042606.3608999</v>
      </c>
      <c r="D9" s="22">
        <f t="shared" ref="D9:D11" si="0">+C9/Q9</f>
        <v>0.15144172623327892</v>
      </c>
      <c r="E9" s="18">
        <v>14354317500.505402</v>
      </c>
      <c r="F9" s="22">
        <f t="shared" ref="F9:F11" si="1">+E9/Q9</f>
        <v>0.31949279964014954</v>
      </c>
      <c r="G9" s="18">
        <v>5811799981.8028002</v>
      </c>
      <c r="H9" s="22">
        <f t="shared" ref="H9:H11" si="2">+G9/Q9</f>
        <v>0.12935677694668307</v>
      </c>
      <c r="I9" s="18">
        <v>8286584540.403801</v>
      </c>
      <c r="J9" s="22">
        <f t="shared" ref="J9:J11" si="3">+I9/Q9</f>
        <v>0.18443956629600647</v>
      </c>
      <c r="K9" s="18">
        <v>3780023299.9473004</v>
      </c>
      <c r="L9" s="22">
        <f t="shared" ref="L9:L10" si="4">+K9/Q9</f>
        <v>8.4134284110870344E-2</v>
      </c>
      <c r="M9" s="18">
        <v>4515230649.5108004</v>
      </c>
      <c r="N9" s="22">
        <f t="shared" ref="N9:N10" si="5">+M9/Q9</f>
        <v>0.10049824251013148</v>
      </c>
      <c r="O9" s="18">
        <v>1376455260.4066</v>
      </c>
      <c r="P9" s="22">
        <f>+O9/Q9</f>
        <v>3.0636604262879924E-2</v>
      </c>
      <c r="Q9" s="20">
        <f t="shared" ref="Q9:Q10" si="6">+C9+E9+G9+I9+K9+M9+O9</f>
        <v>44928453838.937614</v>
      </c>
    </row>
    <row r="10" spans="2:19" ht="34.5" customHeight="1" thickBot="1" x14ac:dyDescent="0.3">
      <c r="B10" s="14" t="s">
        <v>14</v>
      </c>
      <c r="C10" s="19">
        <v>3827929393.7702994</v>
      </c>
      <c r="D10" s="23">
        <f t="shared" si="0"/>
        <v>6.4241166280293263E-2</v>
      </c>
      <c r="E10" s="19">
        <v>9097289003.8213005</v>
      </c>
      <c r="F10" s="23">
        <f t="shared" si="1"/>
        <v>0.15267273647875351</v>
      </c>
      <c r="G10" s="19">
        <v>8148103778.375102</v>
      </c>
      <c r="H10" s="23">
        <f t="shared" si="2"/>
        <v>0.13674329796875317</v>
      </c>
      <c r="I10" s="19">
        <v>6148205047.6231003</v>
      </c>
      <c r="J10" s="23">
        <f t="shared" si="3"/>
        <v>0.10318055067381282</v>
      </c>
      <c r="K10" s="19">
        <v>17683122759.9216</v>
      </c>
      <c r="L10" s="23">
        <f t="shared" si="4"/>
        <v>0.29676211672652608</v>
      </c>
      <c r="M10" s="19">
        <v>7082478595.8600006</v>
      </c>
      <c r="N10" s="23">
        <f t="shared" si="5"/>
        <v>0.1188597380854832</v>
      </c>
      <c r="O10" s="19">
        <v>7599731613.4916</v>
      </c>
      <c r="P10" s="23">
        <f>+O10/Q10</f>
        <v>0.12754039378637802</v>
      </c>
      <c r="Q10" s="20">
        <f t="shared" si="6"/>
        <v>59586860192.862999</v>
      </c>
    </row>
    <row r="11" spans="2:19" ht="16.5" thickBot="1" x14ac:dyDescent="0.3">
      <c r="B11" s="8" t="s">
        <v>15</v>
      </c>
      <c r="C11" s="10">
        <f>SUM(C8:C10)</f>
        <v>48200800791.378426</v>
      </c>
      <c r="D11" s="11">
        <f t="shared" si="0"/>
        <v>5.2746505039394979E-2</v>
      </c>
      <c r="E11" s="10">
        <f t="shared" ref="E11:G11" si="7">SUM(E8:E10)</f>
        <v>108310180868.57135</v>
      </c>
      <c r="F11" s="11">
        <f t="shared" si="1"/>
        <v>0.11852465949121221</v>
      </c>
      <c r="G11" s="10">
        <f t="shared" si="7"/>
        <v>137369639243.00793</v>
      </c>
      <c r="H11" s="11">
        <f t="shared" si="2"/>
        <v>0.15032464709356494</v>
      </c>
      <c r="I11" s="9">
        <f>SUM(I8:I10)</f>
        <v>102207497637.08829</v>
      </c>
      <c r="J11" s="11">
        <f t="shared" si="3"/>
        <v>0.11184644654582004</v>
      </c>
      <c r="K11" s="9">
        <f>SUM(K8:K10)</f>
        <v>207454907307.84708</v>
      </c>
      <c r="L11" s="11">
        <f>+K11/Q11</f>
        <v>0.22701949208524019</v>
      </c>
      <c r="M11" s="9">
        <f>SUM(M8:M10)</f>
        <v>148724580747.1687</v>
      </c>
      <c r="N11" s="11">
        <f>+M11/Q11</f>
        <v>0.16275044644622594</v>
      </c>
      <c r="O11" s="9">
        <f>SUM(O8:O10)</f>
        <v>161552195406.57825</v>
      </c>
      <c r="P11" s="11">
        <f>+O11/Q11</f>
        <v>0.17678780329854168</v>
      </c>
      <c r="Q11" s="15">
        <f>+C11+E11+G11+I11+K11+M11+O11</f>
        <v>913819802001.64001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1"/>
      <c r="G13" s="3"/>
      <c r="H13" s="3"/>
      <c r="I13" s="29"/>
      <c r="J13" s="6"/>
      <c r="K13" s="29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"/>
      <c r="I14" s="29"/>
      <c r="J14" s="2"/>
      <c r="K14" s="29"/>
      <c r="L14" s="2"/>
      <c r="M14" s="30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29"/>
      <c r="M15" s="30"/>
      <c r="Q15" s="24"/>
    </row>
    <row r="16" spans="2:19" x14ac:dyDescent="0.25">
      <c r="C16" s="24"/>
      <c r="E16" s="3"/>
      <c r="F16" s="26"/>
      <c r="G16" s="25"/>
      <c r="I16" s="29"/>
      <c r="K16" s="29"/>
      <c r="M16" s="30"/>
    </row>
    <row r="17" spans="3:17" x14ac:dyDescent="0.25">
      <c r="C17" s="24"/>
      <c r="E17" s="3"/>
      <c r="F17" s="26"/>
      <c r="G17" s="25"/>
      <c r="I17" s="29"/>
      <c r="K17" s="25"/>
      <c r="M17" s="30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6" ma:contentTypeDescription="Crear nuevo documento." ma:contentTypeScope="" ma:versionID="c0269dfc0a31860cea42264549b84e13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4ca9327bb655e80db2aa6d951e781dd0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68F5A7-6073-45E1-8F01-61D97209A915}">
  <ds:schemaRefs>
    <ds:schemaRef ds:uri="3d356bbc-c7e3-4705-a35e-a22d7fa248ea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F5566365-27B8-4746-B2D5-D6AC9F9AE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Urena</cp:lastModifiedBy>
  <cp:revision/>
  <dcterms:created xsi:type="dcterms:W3CDTF">2017-07-07T13:58:58Z</dcterms:created>
  <dcterms:modified xsi:type="dcterms:W3CDTF">2023-01-18T21:17:03Z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