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2/"/>
    </mc:Choice>
  </mc:AlternateContent>
  <xr:revisionPtr revIDLastSave="80" documentId="11_DE2EAA4013700FC3D7D7027417E91DF695EF89AA" xr6:coauthVersionLast="47" xr6:coauthVersionMax="47" xr10:uidLastSave="{BAAD276A-BC5F-4F67-B6FB-09C3972C9562}"/>
  <bookViews>
    <workbookView xWindow="-120" yWindow="-120" windowWidth="29040" windowHeight="15840" activeTab="11" xr2:uid="{00000000-000D-0000-FFFF-FFFF00000000}"/>
  </bookViews>
  <sheets>
    <sheet name="Enero" sheetId="41" r:id="rId1"/>
    <sheet name="Febrero" sheetId="42" r:id="rId2"/>
    <sheet name="Marzo" sheetId="43" r:id="rId3"/>
    <sheet name="Abril" sheetId="45" r:id="rId4"/>
    <sheet name="Mayo" sheetId="46" r:id="rId5"/>
    <sheet name="Junio" sheetId="47" r:id="rId6"/>
    <sheet name="Julio" sheetId="48" r:id="rId7"/>
    <sheet name="Agosto" sheetId="49" r:id="rId8"/>
    <sheet name="Septiembre" sheetId="50" r:id="rId9"/>
    <sheet name="Octubre" sheetId="51" r:id="rId10"/>
    <sheet name="Noviembre" sheetId="52" r:id="rId11"/>
    <sheet name="Diciembre" sheetId="53" r:id="rId12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53" l="1"/>
  <c r="X12" i="53"/>
  <c r="U12" i="53"/>
  <c r="T12" i="53"/>
  <c r="S12" i="53"/>
  <c r="R12" i="53"/>
  <c r="O12" i="53"/>
  <c r="N12" i="53"/>
  <c r="M12" i="53"/>
  <c r="L12" i="53"/>
  <c r="K12" i="53"/>
  <c r="J12" i="53"/>
  <c r="I12" i="53"/>
  <c r="H12" i="53"/>
  <c r="G12" i="53"/>
  <c r="F12" i="53"/>
  <c r="E12" i="53"/>
  <c r="D12" i="53"/>
  <c r="C12" i="53"/>
  <c r="B12" i="53"/>
  <c r="V11" i="53"/>
  <c r="P11" i="53"/>
  <c r="V10" i="53"/>
  <c r="P10" i="53"/>
  <c r="V9" i="53"/>
  <c r="P9" i="53"/>
  <c r="V8" i="53"/>
  <c r="P8" i="53"/>
  <c r="Z8" i="53" s="1"/>
  <c r="V7" i="53"/>
  <c r="P7" i="53"/>
  <c r="V6" i="53"/>
  <c r="P6" i="53"/>
  <c r="Y12" i="52"/>
  <c r="X12" i="52"/>
  <c r="U12" i="52"/>
  <c r="T12" i="52"/>
  <c r="S12" i="52"/>
  <c r="R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C12" i="52"/>
  <c r="B12" i="52"/>
  <c r="V11" i="52"/>
  <c r="P11" i="52"/>
  <c r="V10" i="52"/>
  <c r="P10" i="52"/>
  <c r="V9" i="52"/>
  <c r="P9" i="52"/>
  <c r="V8" i="52"/>
  <c r="P8" i="52"/>
  <c r="V7" i="52"/>
  <c r="P7" i="52"/>
  <c r="V6" i="52"/>
  <c r="P6" i="52"/>
  <c r="Y12" i="51"/>
  <c r="X12" i="51"/>
  <c r="U12" i="51"/>
  <c r="T12" i="51"/>
  <c r="S12" i="51"/>
  <c r="R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V11" i="51"/>
  <c r="P11" i="51"/>
  <c r="V10" i="51"/>
  <c r="P10" i="51"/>
  <c r="V9" i="51"/>
  <c r="P9" i="51"/>
  <c r="V8" i="51"/>
  <c r="P8" i="51"/>
  <c r="V7" i="51"/>
  <c r="P7" i="51"/>
  <c r="V6" i="51"/>
  <c r="P6" i="51"/>
  <c r="Y12" i="50"/>
  <c r="X12" i="50"/>
  <c r="U12" i="50"/>
  <c r="T12" i="50"/>
  <c r="S12" i="50"/>
  <c r="R12" i="50"/>
  <c r="O12" i="50"/>
  <c r="N12" i="50"/>
  <c r="M12" i="50"/>
  <c r="L12" i="50"/>
  <c r="K12" i="50"/>
  <c r="J12" i="50"/>
  <c r="I12" i="50"/>
  <c r="H12" i="50"/>
  <c r="G12" i="50"/>
  <c r="F12" i="50"/>
  <c r="E12" i="50"/>
  <c r="D12" i="50"/>
  <c r="C12" i="50"/>
  <c r="B12" i="50"/>
  <c r="V11" i="50"/>
  <c r="P11" i="50"/>
  <c r="V10" i="50"/>
  <c r="P10" i="50"/>
  <c r="Z10" i="50" s="1"/>
  <c r="V9" i="50"/>
  <c r="P9" i="50"/>
  <c r="V8" i="50"/>
  <c r="P8" i="50"/>
  <c r="Z8" i="50" s="1"/>
  <c r="V7" i="50"/>
  <c r="P7" i="50"/>
  <c r="V6" i="50"/>
  <c r="P6" i="50"/>
  <c r="Z6" i="50" s="1"/>
  <c r="Y12" i="49"/>
  <c r="X12" i="49"/>
  <c r="U12" i="49"/>
  <c r="T12" i="49"/>
  <c r="S12" i="49"/>
  <c r="R12" i="49"/>
  <c r="O12" i="49"/>
  <c r="N12" i="49"/>
  <c r="M12" i="49"/>
  <c r="L12" i="49"/>
  <c r="K12" i="49"/>
  <c r="J12" i="49"/>
  <c r="I12" i="49"/>
  <c r="H12" i="49"/>
  <c r="G12" i="49"/>
  <c r="F12" i="49"/>
  <c r="E12" i="49"/>
  <c r="D12" i="49"/>
  <c r="C12" i="49"/>
  <c r="B12" i="49"/>
  <c r="V11" i="49"/>
  <c r="P11" i="49"/>
  <c r="V10" i="49"/>
  <c r="P10" i="49"/>
  <c r="V9" i="49"/>
  <c r="P9" i="49"/>
  <c r="V8" i="49"/>
  <c r="P8" i="49"/>
  <c r="V7" i="49"/>
  <c r="P7" i="49"/>
  <c r="V6" i="49"/>
  <c r="P6" i="49"/>
  <c r="P12" i="53" l="1"/>
  <c r="Q7" i="53" s="1"/>
  <c r="Z6" i="53"/>
  <c r="Z10" i="53"/>
  <c r="V12" i="53"/>
  <c r="W6" i="53" s="1"/>
  <c r="Z7" i="53"/>
  <c r="Z9" i="53"/>
  <c r="Z11" i="53"/>
  <c r="V12" i="52"/>
  <c r="W11" i="52" s="1"/>
  <c r="W8" i="52"/>
  <c r="Z7" i="52"/>
  <c r="Z9" i="52"/>
  <c r="Z11" i="52"/>
  <c r="Z6" i="52"/>
  <c r="Z8" i="52"/>
  <c r="Z10" i="52"/>
  <c r="P12" i="52"/>
  <c r="Q6" i="52" s="1"/>
  <c r="V12" i="51"/>
  <c r="W7" i="51" s="1"/>
  <c r="W8" i="51"/>
  <c r="W10" i="51"/>
  <c r="W9" i="51"/>
  <c r="W11" i="51"/>
  <c r="Z7" i="51"/>
  <c r="Z9" i="51"/>
  <c r="Z11" i="51"/>
  <c r="P12" i="51"/>
  <c r="Q6" i="51" s="1"/>
  <c r="W6" i="51"/>
  <c r="Z6" i="51"/>
  <c r="Z8" i="51"/>
  <c r="Z10" i="51"/>
  <c r="V12" i="50"/>
  <c r="W9" i="50" s="1"/>
  <c r="W8" i="50"/>
  <c r="Z7" i="50"/>
  <c r="Z9" i="50"/>
  <c r="Z11" i="50"/>
  <c r="P12" i="50"/>
  <c r="Q11" i="50" s="1"/>
  <c r="Z6" i="49"/>
  <c r="Z8" i="49"/>
  <c r="Z10" i="49"/>
  <c r="V12" i="49"/>
  <c r="W10" i="49" s="1"/>
  <c r="Z7" i="49"/>
  <c r="Z9" i="49"/>
  <c r="Z11" i="49"/>
  <c r="P12" i="49"/>
  <c r="Q8" i="49" s="1"/>
  <c r="Y12" i="48"/>
  <c r="X12" i="48"/>
  <c r="U12" i="48"/>
  <c r="T12" i="48"/>
  <c r="S12" i="48"/>
  <c r="R12" i="48"/>
  <c r="O12" i="48"/>
  <c r="N12" i="48"/>
  <c r="M12" i="48"/>
  <c r="L12" i="48"/>
  <c r="K12" i="48"/>
  <c r="J12" i="48"/>
  <c r="I12" i="48"/>
  <c r="H12" i="48"/>
  <c r="G12" i="48"/>
  <c r="F12" i="48"/>
  <c r="E12" i="48"/>
  <c r="D12" i="48"/>
  <c r="C12" i="48"/>
  <c r="B12" i="48"/>
  <c r="V11" i="48"/>
  <c r="P11" i="48"/>
  <c r="V10" i="48"/>
  <c r="P10" i="48"/>
  <c r="V9" i="48"/>
  <c r="P9" i="48"/>
  <c r="V8" i="48"/>
  <c r="P8" i="48"/>
  <c r="V7" i="48"/>
  <c r="P7" i="48"/>
  <c r="V6" i="48"/>
  <c r="P6" i="48"/>
  <c r="Q10" i="53" l="1"/>
  <c r="Q8" i="53"/>
  <c r="Q12" i="53" s="1"/>
  <c r="Q6" i="53"/>
  <c r="Q11" i="53"/>
  <c r="Q9" i="53"/>
  <c r="W9" i="53"/>
  <c r="W8" i="53"/>
  <c r="W7" i="53"/>
  <c r="Z12" i="53"/>
  <c r="AA8" i="53" s="1"/>
  <c r="W10" i="53"/>
  <c r="W11" i="53"/>
  <c r="W6" i="52"/>
  <c r="W9" i="52"/>
  <c r="W7" i="52"/>
  <c r="W12" i="52" s="1"/>
  <c r="W10" i="52"/>
  <c r="Q11" i="52"/>
  <c r="Q10" i="52"/>
  <c r="Q9" i="52"/>
  <c r="Z12" i="52"/>
  <c r="AA6" i="52" s="1"/>
  <c r="Q7" i="52"/>
  <c r="Q12" i="52" s="1"/>
  <c r="Q8" i="52"/>
  <c r="W12" i="51"/>
  <c r="Q11" i="51"/>
  <c r="Q9" i="51"/>
  <c r="Q10" i="51"/>
  <c r="Q7" i="51"/>
  <c r="Q8" i="51"/>
  <c r="Z12" i="51"/>
  <c r="AA7" i="51" s="1"/>
  <c r="W10" i="50"/>
  <c r="W11" i="50"/>
  <c r="W7" i="50"/>
  <c r="W6" i="50"/>
  <c r="Q10" i="50"/>
  <c r="Q8" i="50"/>
  <c r="Q6" i="50"/>
  <c r="Q9" i="50"/>
  <c r="Q7" i="50"/>
  <c r="Z12" i="50"/>
  <c r="AA11" i="50" s="1"/>
  <c r="W9" i="49"/>
  <c r="W7" i="49"/>
  <c r="W6" i="49"/>
  <c r="Q9" i="49"/>
  <c r="Q11" i="49"/>
  <c r="Q10" i="49"/>
  <c r="W11" i="49"/>
  <c r="W12" i="49" s="1"/>
  <c r="W8" i="49"/>
  <c r="Q6" i="49"/>
  <c r="Z12" i="49"/>
  <c r="AA11" i="49" s="1"/>
  <c r="Q7" i="49"/>
  <c r="V12" i="48"/>
  <c r="W8" i="48"/>
  <c r="W10" i="48"/>
  <c r="Q11" i="48"/>
  <c r="W7" i="48"/>
  <c r="W9" i="48"/>
  <c r="W11" i="48"/>
  <c r="Q6" i="48"/>
  <c r="P12" i="48"/>
  <c r="Q7" i="48" s="1"/>
  <c r="Z6" i="48"/>
  <c r="Z7" i="48"/>
  <c r="Z9" i="48"/>
  <c r="Z11" i="48"/>
  <c r="W6" i="48"/>
  <c r="Z8" i="48"/>
  <c r="Z10" i="48"/>
  <c r="V6" i="47"/>
  <c r="V7" i="47"/>
  <c r="V8" i="47"/>
  <c r="V9" i="47"/>
  <c r="V10" i="47"/>
  <c r="V11" i="47"/>
  <c r="Y12" i="47"/>
  <c r="X12" i="47"/>
  <c r="U12" i="47"/>
  <c r="T12" i="47"/>
  <c r="S12" i="47"/>
  <c r="R12" i="47"/>
  <c r="O12" i="47"/>
  <c r="N12" i="47"/>
  <c r="M12" i="47"/>
  <c r="L12" i="47"/>
  <c r="K12" i="47"/>
  <c r="J12" i="47"/>
  <c r="I12" i="47"/>
  <c r="H12" i="47"/>
  <c r="G12" i="47"/>
  <c r="F12" i="47"/>
  <c r="E12" i="47"/>
  <c r="D12" i="47"/>
  <c r="C12" i="47"/>
  <c r="B12" i="47"/>
  <c r="P11" i="47"/>
  <c r="P10" i="47"/>
  <c r="P9" i="47"/>
  <c r="P8" i="47"/>
  <c r="P7" i="47"/>
  <c r="P6" i="47"/>
  <c r="W12" i="53" l="1"/>
  <c r="AA10" i="53"/>
  <c r="AA9" i="53"/>
  <c r="AA6" i="53"/>
  <c r="AA7" i="53"/>
  <c r="AA11" i="53"/>
  <c r="AA10" i="52"/>
  <c r="AA7" i="52"/>
  <c r="AA9" i="52"/>
  <c r="AA12" i="52" s="1"/>
  <c r="AA11" i="52"/>
  <c r="AA8" i="52"/>
  <c r="Q12" i="51"/>
  <c r="AA9" i="51"/>
  <c r="AA11" i="51"/>
  <c r="AA10" i="51"/>
  <c r="AA6" i="51"/>
  <c r="AA8" i="51"/>
  <c r="Q12" i="50"/>
  <c r="W12" i="50"/>
  <c r="AA9" i="50"/>
  <c r="AA6" i="50"/>
  <c r="AA10" i="50"/>
  <c r="AA8" i="50"/>
  <c r="AA7" i="50"/>
  <c r="Q12" i="49"/>
  <c r="AA9" i="49"/>
  <c r="AA8" i="49"/>
  <c r="AA10" i="49"/>
  <c r="AA6" i="49"/>
  <c r="AA7" i="49"/>
  <c r="Q8" i="48"/>
  <c r="Q9" i="48"/>
  <c r="Q12" i="48" s="1"/>
  <c r="W12" i="48"/>
  <c r="Z12" i="48"/>
  <c r="AA11" i="48" s="1"/>
  <c r="Q10" i="48"/>
  <c r="V12" i="47"/>
  <c r="W11" i="47" s="1"/>
  <c r="Z6" i="47"/>
  <c r="Z7" i="47"/>
  <c r="Z9" i="47"/>
  <c r="Z11" i="47"/>
  <c r="P12" i="47"/>
  <c r="Q10" i="47" s="1"/>
  <c r="Z8" i="47"/>
  <c r="Z10" i="47"/>
  <c r="Y12" i="46"/>
  <c r="X12" i="46"/>
  <c r="U12" i="46"/>
  <c r="T12" i="46"/>
  <c r="S12" i="46"/>
  <c r="R12" i="46"/>
  <c r="O12" i="46"/>
  <c r="N12" i="46"/>
  <c r="M12" i="46"/>
  <c r="L12" i="46"/>
  <c r="K12" i="46"/>
  <c r="J12" i="46"/>
  <c r="I12" i="46"/>
  <c r="H12" i="46"/>
  <c r="G12" i="46"/>
  <c r="F12" i="46"/>
  <c r="E12" i="46"/>
  <c r="D12" i="46"/>
  <c r="C12" i="46"/>
  <c r="B12" i="46"/>
  <c r="V11" i="46"/>
  <c r="P11" i="46"/>
  <c r="V10" i="46"/>
  <c r="P10" i="46"/>
  <c r="V9" i="46"/>
  <c r="P9" i="46"/>
  <c r="V8" i="46"/>
  <c r="P8" i="46"/>
  <c r="V7" i="46"/>
  <c r="P7" i="46"/>
  <c r="V6" i="46"/>
  <c r="P6" i="46"/>
  <c r="AA12" i="53" l="1"/>
  <c r="AA12" i="51"/>
  <c r="AA12" i="50"/>
  <c r="AA12" i="49"/>
  <c r="AA7" i="48"/>
  <c r="AA9" i="48"/>
  <c r="AA8" i="48"/>
  <c r="AA10" i="48"/>
  <c r="AA6" i="48"/>
  <c r="W9" i="47"/>
  <c r="W7" i="47"/>
  <c r="Q7" i="47"/>
  <c r="W6" i="47"/>
  <c r="W8" i="47"/>
  <c r="W10" i="47"/>
  <c r="Q11" i="47"/>
  <c r="Q9" i="47"/>
  <c r="Q8" i="47"/>
  <c r="Z12" i="47"/>
  <c r="AA6" i="47" s="1"/>
  <c r="Q6" i="47"/>
  <c r="Z8" i="46"/>
  <c r="Z6" i="46"/>
  <c r="Z10" i="46"/>
  <c r="V12" i="46"/>
  <c r="W10" i="46" s="1"/>
  <c r="Z7" i="46"/>
  <c r="Z9" i="46"/>
  <c r="Z11" i="46"/>
  <c r="P12" i="46"/>
  <c r="Y12" i="45"/>
  <c r="X12" i="45"/>
  <c r="U12" i="45"/>
  <c r="T12" i="45"/>
  <c r="S12" i="45"/>
  <c r="R12" i="45"/>
  <c r="O12" i="45"/>
  <c r="N12" i="45"/>
  <c r="M12" i="45"/>
  <c r="L12" i="45"/>
  <c r="K12" i="45"/>
  <c r="J12" i="45"/>
  <c r="I12" i="45"/>
  <c r="H12" i="45"/>
  <c r="G12" i="45"/>
  <c r="F12" i="45"/>
  <c r="E12" i="45"/>
  <c r="D12" i="45"/>
  <c r="C12" i="45"/>
  <c r="B12" i="45"/>
  <c r="V11" i="45"/>
  <c r="P11" i="45"/>
  <c r="V10" i="45"/>
  <c r="P10" i="45"/>
  <c r="V9" i="45"/>
  <c r="P9" i="45"/>
  <c r="V8" i="45"/>
  <c r="P8" i="45"/>
  <c r="V7" i="45"/>
  <c r="P7" i="45"/>
  <c r="V6" i="45"/>
  <c r="P6" i="45"/>
  <c r="AA12" i="48" l="1"/>
  <c r="Q12" i="47"/>
  <c r="AA10" i="47"/>
  <c r="W12" i="47"/>
  <c r="AA7" i="47"/>
  <c r="AA9" i="47"/>
  <c r="AA8" i="47"/>
  <c r="AA11" i="47"/>
  <c r="Z12" i="46"/>
  <c r="AA10" i="46" s="1"/>
  <c r="W9" i="46"/>
  <c r="W8" i="46"/>
  <c r="W6" i="46"/>
  <c r="W11" i="46"/>
  <c r="W7" i="46"/>
  <c r="Q8" i="46"/>
  <c r="Q6" i="46"/>
  <c r="Q10" i="46"/>
  <c r="Q11" i="46"/>
  <c r="Q9" i="46"/>
  <c r="Q7" i="46"/>
  <c r="AA6" i="46"/>
  <c r="V12" i="45"/>
  <c r="W7" i="45" s="1"/>
  <c r="W8" i="45"/>
  <c r="W10" i="45"/>
  <c r="W9" i="45"/>
  <c r="W11" i="45"/>
  <c r="Z7" i="45"/>
  <c r="Z9" i="45"/>
  <c r="Z11" i="45"/>
  <c r="P12" i="45"/>
  <c r="Q6" i="45" s="1"/>
  <c r="W6" i="45"/>
  <c r="Z6" i="45"/>
  <c r="Z8" i="45"/>
  <c r="Z10" i="45"/>
  <c r="Y12" i="43"/>
  <c r="X12" i="43"/>
  <c r="U12" i="43"/>
  <c r="T12" i="43"/>
  <c r="S12" i="43"/>
  <c r="R12" i="43"/>
  <c r="O12" i="43"/>
  <c r="N12" i="43"/>
  <c r="M12" i="43"/>
  <c r="L12" i="43"/>
  <c r="K12" i="43"/>
  <c r="J12" i="43"/>
  <c r="I12" i="43"/>
  <c r="H12" i="43"/>
  <c r="G12" i="43"/>
  <c r="F12" i="43"/>
  <c r="E12" i="43"/>
  <c r="D12" i="43"/>
  <c r="C12" i="43"/>
  <c r="B12" i="43"/>
  <c r="V11" i="43"/>
  <c r="P11" i="43"/>
  <c r="V10" i="43"/>
  <c r="P10" i="43"/>
  <c r="V9" i="43"/>
  <c r="P9" i="43"/>
  <c r="V8" i="43"/>
  <c r="P8" i="43"/>
  <c r="V7" i="43"/>
  <c r="P7" i="43"/>
  <c r="V6" i="43"/>
  <c r="P6" i="43"/>
  <c r="AA12" i="47" l="1"/>
  <c r="W12" i="46"/>
  <c r="AA7" i="46"/>
  <c r="AA9" i="46"/>
  <c r="AA8" i="46"/>
  <c r="AA11" i="46"/>
  <c r="Q12" i="46"/>
  <c r="W12" i="45"/>
  <c r="Q9" i="45"/>
  <c r="Q10" i="45"/>
  <c r="Q11" i="45"/>
  <c r="Q8" i="45"/>
  <c r="Z12" i="45"/>
  <c r="AA9" i="45" s="1"/>
  <c r="Q7" i="45"/>
  <c r="V12" i="43"/>
  <c r="W7" i="43" s="1"/>
  <c r="W8" i="43"/>
  <c r="Z7" i="43"/>
  <c r="Z9" i="43"/>
  <c r="Z11" i="43"/>
  <c r="P12" i="43"/>
  <c r="Q10" i="43" s="1"/>
  <c r="W6" i="43"/>
  <c r="Z6" i="43"/>
  <c r="Z8" i="43"/>
  <c r="Z10" i="43"/>
  <c r="Y12" i="42"/>
  <c r="X12" i="42"/>
  <c r="U12" i="42"/>
  <c r="T12" i="42"/>
  <c r="S12" i="42"/>
  <c r="R12" i="42"/>
  <c r="O12" i="42"/>
  <c r="N12" i="42"/>
  <c r="M12" i="42"/>
  <c r="L12" i="42"/>
  <c r="K12" i="42"/>
  <c r="J12" i="42"/>
  <c r="I12" i="42"/>
  <c r="H12" i="42"/>
  <c r="G12" i="42"/>
  <c r="F12" i="42"/>
  <c r="E12" i="42"/>
  <c r="D12" i="42"/>
  <c r="C12" i="42"/>
  <c r="B12" i="42"/>
  <c r="V11" i="42"/>
  <c r="P11" i="42"/>
  <c r="V10" i="42"/>
  <c r="P10" i="42"/>
  <c r="V9" i="42"/>
  <c r="P9" i="42"/>
  <c r="V8" i="42"/>
  <c r="P8" i="42"/>
  <c r="V7" i="42"/>
  <c r="P7" i="42"/>
  <c r="V6" i="42"/>
  <c r="P6" i="42"/>
  <c r="Q12" i="45" l="1"/>
  <c r="W9" i="43"/>
  <c r="AA12" i="46"/>
  <c r="AA6" i="45"/>
  <c r="AA7" i="45"/>
  <c r="AA11" i="45"/>
  <c r="AA10" i="45"/>
  <c r="AA8" i="45"/>
  <c r="W11" i="43"/>
  <c r="W10" i="43"/>
  <c r="Q9" i="43"/>
  <c r="W12" i="43"/>
  <c r="Q11" i="43"/>
  <c r="Q8" i="43"/>
  <c r="Q7" i="43"/>
  <c r="Q6" i="43"/>
  <c r="Z12" i="43"/>
  <c r="AA8" i="43" s="1"/>
  <c r="V12" i="42"/>
  <c r="W8" i="42" s="1"/>
  <c r="Z7" i="42"/>
  <c r="Z9" i="42"/>
  <c r="Z11" i="42"/>
  <c r="P12" i="42"/>
  <c r="Q6" i="42" s="1"/>
  <c r="Z6" i="42"/>
  <c r="Z8" i="42"/>
  <c r="Z10" i="42"/>
  <c r="N12" i="41"/>
  <c r="AA12" i="45" l="1"/>
  <c r="AA6" i="43"/>
  <c r="AA10" i="43"/>
  <c r="AA9" i="43"/>
  <c r="Q12" i="43"/>
  <c r="AA7" i="43"/>
  <c r="AA11" i="43"/>
  <c r="Q8" i="42"/>
  <c r="W9" i="42"/>
  <c r="W10" i="42"/>
  <c r="W7" i="42"/>
  <c r="W6" i="42"/>
  <c r="W12" i="42" s="1"/>
  <c r="W11" i="42"/>
  <c r="Q10" i="42"/>
  <c r="Z12" i="42"/>
  <c r="AA10" i="42" s="1"/>
  <c r="Q11" i="42"/>
  <c r="Q9" i="42"/>
  <c r="Q7" i="42"/>
  <c r="P6" i="41"/>
  <c r="V6" i="41"/>
  <c r="P7" i="41"/>
  <c r="V7" i="41"/>
  <c r="P8" i="41"/>
  <c r="V8" i="41"/>
  <c r="P9" i="41"/>
  <c r="V9" i="41"/>
  <c r="P10" i="41"/>
  <c r="V10" i="41"/>
  <c r="P11" i="41"/>
  <c r="V11" i="41"/>
  <c r="B12" i="41"/>
  <c r="C12" i="41"/>
  <c r="D12" i="41"/>
  <c r="E12" i="41"/>
  <c r="F12" i="41"/>
  <c r="G12" i="41"/>
  <c r="H12" i="41"/>
  <c r="J12" i="41"/>
  <c r="K12" i="41"/>
  <c r="L12" i="41"/>
  <c r="M12" i="41"/>
  <c r="R12" i="41"/>
  <c r="S12" i="41"/>
  <c r="T12" i="41"/>
  <c r="U12" i="41"/>
  <c r="X12" i="41"/>
  <c r="Y12" i="41"/>
  <c r="AA12" i="43" l="1"/>
  <c r="Q12" i="42"/>
  <c r="AA6" i="42"/>
  <c r="AA7" i="42"/>
  <c r="AA11" i="42"/>
  <c r="AA9" i="42"/>
  <c r="AA8" i="42"/>
  <c r="Z9" i="41"/>
  <c r="Z8" i="41"/>
  <c r="Z10" i="41"/>
  <c r="Z7" i="41"/>
  <c r="O12" i="41"/>
  <c r="I12" i="41"/>
  <c r="Z6" i="41"/>
  <c r="P12" i="41"/>
  <c r="Q11" i="41" s="1"/>
  <c r="Z11" i="41"/>
  <c r="V12" i="41"/>
  <c r="W10" i="41" s="1"/>
  <c r="AA12" i="42" l="1"/>
  <c r="W8" i="41"/>
  <c r="W7" i="41"/>
  <c r="Z12" i="41"/>
  <c r="Q9" i="41"/>
  <c r="Q7" i="41"/>
  <c r="Q8" i="41"/>
  <c r="Q6" i="41"/>
  <c r="W6" i="41"/>
  <c r="W11" i="41"/>
  <c r="W9" i="41"/>
  <c r="Q10" i="41"/>
  <c r="AA11" i="41" l="1"/>
  <c r="AA6" i="41"/>
  <c r="Q12" i="41"/>
  <c r="W12" i="41"/>
  <c r="AA7" i="41"/>
  <c r="AA8" i="41"/>
  <c r="AA9" i="41"/>
  <c r="AA10" i="41"/>
  <c r="AA12" i="41" l="1"/>
</calcChain>
</file>

<file path=xl/sharedStrings.xml><?xml version="1.0" encoding="utf-8"?>
<sst xmlns="http://schemas.openxmlformats.org/spreadsheetml/2006/main" count="615" uniqueCount="39">
  <si>
    <t>Inversiones de los Fondos de Pensiones Por Calificación de Riesgo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</si>
  <si>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</si>
  <si>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 xml:space="preserve"> ATLÁNTICO</t>
  </si>
  <si>
    <t>CRECER</t>
  </si>
  <si>
    <t>JMMB- BDI</t>
  </si>
  <si>
    <t xml:space="preserve"> POPULAR</t>
  </si>
  <si>
    <t xml:space="preserve"> RESERVAS</t>
  </si>
  <si>
    <t xml:space="preserve"> ROMANA</t>
  </si>
  <si>
    <t xml:space="preserve"> SIEMBRA</t>
  </si>
  <si>
    <t>TOTAL CCI</t>
  </si>
  <si>
    <t xml:space="preserve"> FONDO BANCO DE RESERVAS</t>
  </si>
  <si>
    <t>FONDO BANCO CENTRAL</t>
  </si>
  <si>
    <t>TOTAL FONDOS DE REPARTO INDIVIDUALIZADO</t>
  </si>
  <si>
    <t>FONDO DE SOLIDARIDAD SOCIAL</t>
  </si>
  <si>
    <t>TOTAL GENERAL</t>
  </si>
  <si>
    <t>VALOR MERCADO</t>
  </si>
  <si>
    <t>%</t>
  </si>
  <si>
    <t>C-1</t>
  </si>
  <si>
    <t>C-2</t>
  </si>
  <si>
    <t>AAA</t>
  </si>
  <si>
    <t xml:space="preserve">AA </t>
  </si>
  <si>
    <t xml:space="preserve">A  </t>
  </si>
  <si>
    <t>BBB</t>
  </si>
  <si>
    <t>TOTAL</t>
  </si>
  <si>
    <t>Nota: No incluye Fondos Complementarios.</t>
  </si>
  <si>
    <t>1/Las Calificaciones C-1, C-2 y C-3 corresponden a instrumentos de corto plazo.</t>
  </si>
  <si>
    <t>Al 31 de Enero 2022</t>
  </si>
  <si>
    <t>Al 28 de Febrero 2022</t>
  </si>
  <si>
    <t>Al 31 de Marzo 2022</t>
  </si>
  <si>
    <t>Al 30 de Abril 2022</t>
  </si>
  <si>
    <t>Al 31 de Mayo 2022</t>
  </si>
  <si>
    <t>Al 30 de Junio 2022</t>
  </si>
  <si>
    <t>-</t>
  </si>
  <si>
    <t>Al 31 de Julio 2022</t>
  </si>
  <si>
    <t>Al 31 de Agosto 2022</t>
  </si>
  <si>
    <t>Al 30 de septiembre 2022</t>
  </si>
  <si>
    <t>Al 31 de octubre 2022</t>
  </si>
  <si>
    <t>Al 30 de noviembre 2022</t>
  </si>
  <si>
    <t>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</si>
</sst>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0.00%"/>
  </numFmts>
  <fonts count="9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6">
    <xf numFmtId="0" fontId="0" fillId="0" borderId="0" xfId="0"/>
    <xf numFmtId="4" fontId="0" fillId="0" borderId="1" xfId="0" applyNumberFormat="1" applyBorder="1"/>
    <xf numFmtId="16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5" fillId="0" borderId="0" xfId="1" applyFont="1"/>
    <xf numFmtId="43" fontId="0" fillId="0" borderId="1" xfId="2" applyFont="1" applyBorder="1" applyAlignment="1">
      <alignment horizontal="center"/>
    </xf>
    <xf numFmtId="9" fontId="1" fillId="2" borderId="1" xfId="3" applyFont="1" applyFill="1" applyBorder="1" applyAlignment="1">
      <alignment horizontal="center"/>
    </xf>
    <xf numFmtId="164" fontId="0" fillId="0" borderId="1" xfId="0" applyNumberFormat="1" applyBorder="1"/>
    <xf numFmtId="0" fontId="8" fillId="0" borderId="0" xfId="0" applyFont="1"/>
    <xf numFmtId="4" fontId="2" fillId="3" borderId="4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4" fontId="0" fillId="0" borderId="0" xfId="1" applyNumberFormat="1" applyFont="1"/>
    <xf numFmtId="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11751767.02</v>
      </c>
      <c r="C6" s="8">
        <v>1.37722E-3</v>
      </c>
      <c r="D6" s="1">
        <v>4493944563.5299997</v>
      </c>
      <c r="E6" s="8">
        <v>2.4536059999999998E-2</v>
      </c>
      <c r="F6" s="1">
        <v>79300592.140000001</v>
      </c>
      <c r="G6" s="8">
        <v>1.6835220000000001E-2</v>
      </c>
      <c r="H6" s="1">
        <v>3829825825.6999998</v>
      </c>
      <c r="I6" s="8">
        <v>1.4402480967104819E-2</v>
      </c>
      <c r="J6" s="1">
        <v>4032160892.5700002</v>
      </c>
      <c r="K6" s="8">
        <v>3.047849E-2</v>
      </c>
      <c r="L6" s="1">
        <v>1141926251.8099999</v>
      </c>
      <c r="M6" s="8">
        <v>0.15120442000000001</v>
      </c>
      <c r="N6" s="1">
        <v>10449556984.59</v>
      </c>
      <c r="O6" s="8">
        <v>6.3839279999999998E-2</v>
      </c>
      <c r="P6" s="3">
        <f t="shared" ref="P6:P11" si="0">+B6+D6+F6+H6+J6+L6+N6</f>
        <v>24038466877.360001</v>
      </c>
      <c r="Q6" s="2">
        <f t="shared" ref="Q6:Q11" si="1">+P6/$P$12</f>
        <v>3.138806535927418E-2</v>
      </c>
      <c r="R6" s="1">
        <v>769045630.25999999</v>
      </c>
      <c r="S6" s="8">
        <v>4.0072440000000001E-2</v>
      </c>
      <c r="T6" s="1">
        <v>2585045393.3200002</v>
      </c>
      <c r="U6" s="8">
        <v>0.10179708</v>
      </c>
      <c r="V6" s="3">
        <f t="shared" ref="V6:V11" si="2">R6+T6</f>
        <v>3354091023.5799999</v>
      </c>
      <c r="W6" s="2">
        <f t="shared" ref="W6:W11" si="3">V6/$V$12</f>
        <v>7.5228313662812546E-2</v>
      </c>
      <c r="X6" s="1">
        <v>3098313652.6599998</v>
      </c>
      <c r="Y6" s="8">
        <v>5.563564E-2</v>
      </c>
      <c r="Z6" s="3">
        <f t="shared" ref="Z6:Z11" si="4">P6+V6+X6</f>
        <v>30490871553.600002</v>
      </c>
      <c r="AA6" s="2">
        <f t="shared" ref="AA6:AA11" si="5">Z6/$Z$12</f>
        <v>3.5203890520211986E-2</v>
      </c>
      <c r="AB6" s="16"/>
    </row>
    <row r="7" spans="1:28">
      <c r="A7" s="12" t="s">
        <v>18</v>
      </c>
      <c r="B7" s="1">
        <v>356889261.98000002</v>
      </c>
      <c r="C7" s="8">
        <v>4.1824670000000001E-2</v>
      </c>
      <c r="D7" s="6">
        <v>148404360.81999999</v>
      </c>
      <c r="E7" s="8">
        <v>8.1026000000000004E-4</v>
      </c>
      <c r="F7" s="1">
        <v>414472538.14999998</v>
      </c>
      <c r="G7" s="8">
        <v>8.7990990000000005E-2</v>
      </c>
      <c r="H7" s="1">
        <v>1008289719.03</v>
      </c>
      <c r="I7" s="8">
        <v>3.7917843130641045E-3</v>
      </c>
      <c r="J7" s="1">
        <v>409466380.48000002</v>
      </c>
      <c r="K7" s="8">
        <v>3.09509E-3</v>
      </c>
      <c r="L7" s="6">
        <v>0</v>
      </c>
      <c r="M7" s="6">
        <v>0</v>
      </c>
      <c r="N7" s="1">
        <v>214850317.31999999</v>
      </c>
      <c r="O7" s="8">
        <v>1.31258E-3</v>
      </c>
      <c r="P7" s="3">
        <f t="shared" si="0"/>
        <v>2552372577.7800002</v>
      </c>
      <c r="Q7" s="2">
        <f t="shared" si="1"/>
        <v>3.3327432111750471E-3</v>
      </c>
      <c r="R7" s="1">
        <v>93574662.299999997</v>
      </c>
      <c r="S7" s="8">
        <v>4.87587E-3</v>
      </c>
      <c r="T7" s="1">
        <v>1966267974.46</v>
      </c>
      <c r="U7" s="8">
        <v>7.7430100000000002E-2</v>
      </c>
      <c r="V7" s="3">
        <f t="shared" si="2"/>
        <v>2059842636.76</v>
      </c>
      <c r="W7" s="2">
        <f t="shared" si="3"/>
        <v>4.6199845765909089E-2</v>
      </c>
      <c r="X7" s="1">
        <v>198845080.88</v>
      </c>
      <c r="Y7" s="8">
        <v>3.5706100000000001E-3</v>
      </c>
      <c r="Z7" s="3">
        <f t="shared" si="4"/>
        <v>4811060295.4200001</v>
      </c>
      <c r="AA7" s="2">
        <f t="shared" si="5"/>
        <v>5.5547129778947711E-3</v>
      </c>
      <c r="AB7" s="16"/>
    </row>
    <row r="8" spans="1:28">
      <c r="A8" s="12" t="s">
        <v>19</v>
      </c>
      <c r="B8" s="1">
        <v>6179634564.5799999</v>
      </c>
      <c r="C8" s="8">
        <v>0.72420545000000003</v>
      </c>
      <c r="D8" s="1">
        <v>147732755765.95001</v>
      </c>
      <c r="E8" s="8">
        <v>0.80659183999999995</v>
      </c>
      <c r="F8" s="1">
        <v>2830518479.6700001</v>
      </c>
      <c r="G8" s="8">
        <v>0.60090865000000004</v>
      </c>
      <c r="H8" s="1">
        <v>204735667292.91</v>
      </c>
      <c r="I8" s="8">
        <v>0.76993098006870564</v>
      </c>
      <c r="J8" s="1">
        <v>106706853024.47</v>
      </c>
      <c r="K8" s="8">
        <v>0.80658072000000003</v>
      </c>
      <c r="L8" s="1">
        <v>6362571254.0299997</v>
      </c>
      <c r="M8" s="8">
        <v>0.84247901000000003</v>
      </c>
      <c r="N8" s="1">
        <v>126465670644.27</v>
      </c>
      <c r="O8" s="8">
        <v>0.77261436999999999</v>
      </c>
      <c r="P8" s="3">
        <f t="shared" si="0"/>
        <v>601013671025.88</v>
      </c>
      <c r="Q8" s="2">
        <f t="shared" si="1"/>
        <v>0.78476953144398798</v>
      </c>
      <c r="R8" s="1">
        <v>17048837165.969999</v>
      </c>
      <c r="S8" s="8">
        <v>0.88835889000000001</v>
      </c>
      <c r="T8" s="1">
        <v>19953811167.330002</v>
      </c>
      <c r="U8" s="8">
        <v>0.78576555999999997</v>
      </c>
      <c r="V8" s="3">
        <f t="shared" si="2"/>
        <v>37002648333.300003</v>
      </c>
      <c r="W8" s="2">
        <f t="shared" si="3"/>
        <v>0.82992584745094544</v>
      </c>
      <c r="X8" s="1">
        <v>45308398571.449997</v>
      </c>
      <c r="Y8" s="8">
        <v>0.81359152000000001</v>
      </c>
      <c r="Z8" s="3">
        <f t="shared" si="4"/>
        <v>683324717930.63</v>
      </c>
      <c r="AA8" s="2">
        <f t="shared" si="5"/>
        <v>0.78894722695929054</v>
      </c>
      <c r="AB8" s="16"/>
    </row>
    <row r="9" spans="1:28">
      <c r="A9" s="12" t="s">
        <v>20</v>
      </c>
      <c r="B9" s="1">
        <v>66012973.399999999</v>
      </c>
      <c r="C9" s="8">
        <v>7.7362100000000003E-3</v>
      </c>
      <c r="D9" s="1">
        <v>15806648303.75</v>
      </c>
      <c r="E9" s="8">
        <v>8.6301199999999995E-2</v>
      </c>
      <c r="F9" s="1">
        <v>67040779.409999996</v>
      </c>
      <c r="G9" s="8">
        <v>1.423251E-2</v>
      </c>
      <c r="H9" s="1">
        <v>20425499668.599998</v>
      </c>
      <c r="I9" s="8">
        <v>7.6812336541923196E-2</v>
      </c>
      <c r="J9" s="1">
        <v>9936302617.2600002</v>
      </c>
      <c r="K9" s="8">
        <v>7.5106989999999998E-2</v>
      </c>
      <c r="L9" s="6">
        <v>0</v>
      </c>
      <c r="M9" s="6">
        <v>0</v>
      </c>
      <c r="N9" s="1">
        <v>14788774464.860001</v>
      </c>
      <c r="O9" s="8">
        <v>9.0348780000000004E-2</v>
      </c>
      <c r="P9" s="3">
        <f t="shared" si="0"/>
        <v>61090278807.279999</v>
      </c>
      <c r="Q9" s="2">
        <f t="shared" si="1"/>
        <v>7.9768217906822481E-2</v>
      </c>
      <c r="R9" s="1">
        <v>853175137.29999995</v>
      </c>
      <c r="S9" s="8">
        <v>4.445615E-2</v>
      </c>
      <c r="T9" s="1">
        <v>130652089.54000001</v>
      </c>
      <c r="U9" s="8">
        <v>5.1449800000000004E-3</v>
      </c>
      <c r="V9" s="3">
        <f t="shared" si="2"/>
        <v>983827226.83999991</v>
      </c>
      <c r="W9" s="2">
        <f t="shared" si="3"/>
        <v>2.2066086665631979E-2</v>
      </c>
      <c r="X9" s="1">
        <v>4791930976.1499996</v>
      </c>
      <c r="Y9" s="8">
        <v>8.6047499999999999E-2</v>
      </c>
      <c r="Z9" s="3">
        <f t="shared" si="4"/>
        <v>66866037010.269997</v>
      </c>
      <c r="AA9" s="2">
        <f t="shared" si="5"/>
        <v>7.7201618926896892E-2</v>
      </c>
      <c r="AB9" s="16"/>
    </row>
    <row r="10" spans="1:28">
      <c r="A10" s="12" t="s">
        <v>21</v>
      </c>
      <c r="B10" s="1">
        <v>1568510536.29</v>
      </c>
      <c r="C10" s="8">
        <v>0.18381732000000001</v>
      </c>
      <c r="D10" s="1">
        <v>3818882156.8200002</v>
      </c>
      <c r="E10" s="8">
        <v>2.085035E-2</v>
      </c>
      <c r="F10" s="1">
        <v>771163465.39999998</v>
      </c>
      <c r="G10" s="8">
        <v>0.16371516</v>
      </c>
      <c r="H10" s="1">
        <v>8795163729.8600006</v>
      </c>
      <c r="I10" s="8">
        <v>3.3075179913365033E-2</v>
      </c>
      <c r="J10" s="1">
        <v>3517209343.25</v>
      </c>
      <c r="K10" s="8">
        <v>2.658605E-2</v>
      </c>
      <c r="L10" s="1">
        <v>47704015.060000002</v>
      </c>
      <c r="M10" s="8">
        <v>6.3165699999999997E-3</v>
      </c>
      <c r="N10" s="1">
        <v>3866362532.02</v>
      </c>
      <c r="O10" s="8">
        <v>2.3620700000000001E-2</v>
      </c>
      <c r="P10" s="3">
        <f t="shared" si="0"/>
        <v>22384995778.700005</v>
      </c>
      <c r="Q10" s="2">
        <f t="shared" si="1"/>
        <v>2.9229056667946583E-2</v>
      </c>
      <c r="R10" s="1">
        <v>222091856.24000001</v>
      </c>
      <c r="S10" s="8">
        <v>1.157248E-2</v>
      </c>
      <c r="T10" s="1">
        <v>758325996.49000001</v>
      </c>
      <c r="U10" s="8">
        <v>2.986229E-2</v>
      </c>
      <c r="V10" s="3">
        <f t="shared" si="2"/>
        <v>980417852.73000002</v>
      </c>
      <c r="W10" s="2">
        <f t="shared" si="3"/>
        <v>2.1989618417412767E-2</v>
      </c>
      <c r="X10" s="1">
        <v>1117892776.1800001</v>
      </c>
      <c r="Y10" s="8">
        <v>2.007372E-2</v>
      </c>
      <c r="Z10" s="3">
        <f t="shared" si="4"/>
        <v>24483306407.610004</v>
      </c>
      <c r="AA10" s="2">
        <f t="shared" si="5"/>
        <v>2.8267727173070703E-2</v>
      </c>
      <c r="AB10" s="16"/>
    </row>
    <row r="11" spans="1:28">
      <c r="A11" s="12" t="s">
        <v>22</v>
      </c>
      <c r="B11" s="1">
        <v>350186317.12</v>
      </c>
      <c r="C11" s="8">
        <v>4.103913E-2</v>
      </c>
      <c r="D11" s="1">
        <v>11156133871.040001</v>
      </c>
      <c r="E11" s="8">
        <v>6.0910300000000001E-2</v>
      </c>
      <c r="F11" s="1">
        <v>547901470.10000002</v>
      </c>
      <c r="G11" s="8">
        <v>0.11631746</v>
      </c>
      <c r="H11" s="1">
        <v>27119866335.970001</v>
      </c>
      <c r="I11" s="8">
        <v>0.10198723819583716</v>
      </c>
      <c r="J11" s="1">
        <v>7693325890.3400002</v>
      </c>
      <c r="K11" s="8">
        <v>5.8152669999999997E-2</v>
      </c>
      <c r="L11" s="6">
        <v>0</v>
      </c>
      <c r="M11" s="6">
        <v>0</v>
      </c>
      <c r="N11" s="1">
        <v>7900157430.8900003</v>
      </c>
      <c r="O11" s="8">
        <v>4.826428E-2</v>
      </c>
      <c r="P11" s="3">
        <f t="shared" si="0"/>
        <v>54767571315.460007</v>
      </c>
      <c r="Q11" s="2">
        <f t="shared" si="1"/>
        <v>7.1512385410793772E-2</v>
      </c>
      <c r="R11" s="1">
        <v>204660229</v>
      </c>
      <c r="S11" s="8">
        <v>1.0664170000000001E-2</v>
      </c>
      <c r="T11" s="6">
        <v>0</v>
      </c>
      <c r="U11" s="6">
        <v>0</v>
      </c>
      <c r="V11" s="3">
        <f t="shared" si="2"/>
        <v>204660229</v>
      </c>
      <c r="W11" s="2">
        <f t="shared" si="3"/>
        <v>4.5902880372882112E-3</v>
      </c>
      <c r="X11" s="1">
        <v>1173987974.6400001</v>
      </c>
      <c r="Y11" s="8">
        <v>2.1081010000000001E-2</v>
      </c>
      <c r="Z11" s="3">
        <f t="shared" si="4"/>
        <v>56146219519.100006</v>
      </c>
      <c r="AA11" s="2">
        <f t="shared" si="5"/>
        <v>6.4824823442635127E-2</v>
      </c>
      <c r="AB11" s="16"/>
    </row>
    <row r="12" spans="1:28">
      <c r="A12" s="13" t="s">
        <v>23</v>
      </c>
      <c r="B12" s="3">
        <f t="shared" ref="B12:AA12" si="6">SUM(B6:B11)</f>
        <v>8532985420.3899994</v>
      </c>
      <c r="C12" s="7">
        <f t="shared" si="6"/>
        <v>1</v>
      </c>
      <c r="D12" s="3">
        <f t="shared" si="6"/>
        <v>183156769021.91003</v>
      </c>
      <c r="E12" s="7">
        <f t="shared" si="6"/>
        <v>1.0000000099999999</v>
      </c>
      <c r="F12" s="3">
        <f t="shared" si="6"/>
        <v>4710397324.8699999</v>
      </c>
      <c r="G12" s="7">
        <f t="shared" si="6"/>
        <v>0.99999999000000006</v>
      </c>
      <c r="H12" s="3">
        <f t="shared" si="6"/>
        <v>265914312572.07004</v>
      </c>
      <c r="I12" s="7">
        <f t="shared" si="6"/>
        <v>1</v>
      </c>
      <c r="J12" s="3">
        <f t="shared" si="6"/>
        <v>132295318148.37</v>
      </c>
      <c r="K12" s="7">
        <f t="shared" si="6"/>
        <v>1.0000000099999999</v>
      </c>
      <c r="L12" s="3">
        <f t="shared" si="6"/>
        <v>7552201520.9000006</v>
      </c>
      <c r="M12" s="7">
        <f t="shared" si="6"/>
        <v>1</v>
      </c>
      <c r="N12" s="3">
        <f>SUM(N6:N11)</f>
        <v>163685372373.95001</v>
      </c>
      <c r="O12" s="7">
        <f t="shared" si="6"/>
        <v>0.99999999000000006</v>
      </c>
      <c r="P12" s="3">
        <f t="shared" si="6"/>
        <v>765847356382.45996</v>
      </c>
      <c r="Q12" s="7">
        <f t="shared" si="6"/>
        <v>1.0000000000000002</v>
      </c>
      <c r="R12" s="3">
        <f t="shared" si="6"/>
        <v>19191384681.07</v>
      </c>
      <c r="S12" s="7">
        <f t="shared" si="6"/>
        <v>1</v>
      </c>
      <c r="T12" s="3">
        <f t="shared" si="6"/>
        <v>25394102621.140003</v>
      </c>
      <c r="U12" s="7">
        <f t="shared" si="6"/>
        <v>1.0000000099999999</v>
      </c>
      <c r="V12" s="3">
        <f t="shared" si="6"/>
        <v>44585487302.209999</v>
      </c>
      <c r="W12" s="7">
        <f t="shared" si="6"/>
        <v>1</v>
      </c>
      <c r="X12" s="3">
        <f t="shared" si="6"/>
        <v>55689369031.959999</v>
      </c>
      <c r="Y12" s="7">
        <f t="shared" si="6"/>
        <v>1</v>
      </c>
      <c r="Z12" s="3">
        <f t="shared" si="6"/>
        <v>866122212716.63</v>
      </c>
      <c r="AA12" s="7">
        <f t="shared" si="6"/>
        <v>1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65C2-12B0-41E0-9BEB-B5FB56229ACE}">
  <dimension ref="A1:AB27"/>
  <sheetViews>
    <sheetView showGridLines="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T29" sqref="T29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11921827.560000001</v>
      </c>
      <c r="C6" s="8">
        <v>1.1364400000000001E-3</v>
      </c>
      <c r="D6" s="1">
        <v>1041559100.28</v>
      </c>
      <c r="E6" s="8">
        <v>5.2974199999999997E-3</v>
      </c>
      <c r="F6" s="1">
        <v>35438093.979999997</v>
      </c>
      <c r="G6" s="8">
        <v>5.8654600000000003E-3</v>
      </c>
      <c r="H6" s="1">
        <v>3966735232.9000001</v>
      </c>
      <c r="I6" s="8">
        <v>1.4114215309628225E-2</v>
      </c>
      <c r="J6" s="1">
        <v>6283905418.6300001</v>
      </c>
      <c r="K6" s="8">
        <v>4.4838889999999999E-2</v>
      </c>
      <c r="L6" s="1">
        <v>1079075962.5699999</v>
      </c>
      <c r="M6" s="8">
        <v>0.13428473439129976</v>
      </c>
      <c r="N6" s="1">
        <v>1758628773.23</v>
      </c>
      <c r="O6" s="8">
        <v>1.013588E-2</v>
      </c>
      <c r="P6" s="3">
        <f t="shared" ref="P6:P11" si="0">+B6+D6+F6+H6+J6+L6+N6</f>
        <v>14177264409.15</v>
      </c>
      <c r="Q6" s="2">
        <f t="shared" ref="Q6:Q11" si="1">+P6/$P$12</f>
        <v>1.7376672596416183E-2</v>
      </c>
      <c r="R6" s="1">
        <v>652711722.90999997</v>
      </c>
      <c r="S6" s="8">
        <v>3.3416429999999997E-2</v>
      </c>
      <c r="T6" s="1">
        <v>1616498919.3699999</v>
      </c>
      <c r="U6" s="8">
        <v>6.3443200000000005E-2</v>
      </c>
      <c r="V6" s="3">
        <f t="shared" ref="V6:V11" si="2">R6+T6</f>
        <v>2269210642.2799997</v>
      </c>
      <c r="W6" s="2">
        <f t="shared" ref="W6:W11" si="3">V6/$V$12</f>
        <v>5.0413316282439662E-2</v>
      </c>
      <c r="X6" s="1">
        <v>2310525458.1500001</v>
      </c>
      <c r="Y6" s="8">
        <v>3.8404170000000001E-2</v>
      </c>
      <c r="Z6" s="3">
        <f t="shared" ref="Z6:Z11" si="4">P6+V6+X6</f>
        <v>18757000509.580002</v>
      </c>
      <c r="AA6" s="2">
        <f t="shared" ref="AA6:AA11" si="5">Z6/$Z$12</f>
        <v>2.0364698858165164E-2</v>
      </c>
      <c r="AB6" s="16"/>
    </row>
    <row r="7" spans="1:28">
      <c r="A7" s="12" t="s">
        <v>18</v>
      </c>
      <c r="B7" s="1">
        <v>145169358.77000001</v>
      </c>
      <c r="C7" s="8">
        <v>1.383822E-2</v>
      </c>
      <c r="D7" s="6">
        <v>1024828622.0599999</v>
      </c>
      <c r="E7" s="8">
        <v>5.2123300000000003E-3</v>
      </c>
      <c r="F7" s="1">
        <v>98865795.540000007</v>
      </c>
      <c r="G7" s="8">
        <v>1.6363550000000001E-2</v>
      </c>
      <c r="H7" s="1">
        <v>2127323926.01</v>
      </c>
      <c r="I7" s="8">
        <v>7.5693249390576854E-3</v>
      </c>
      <c r="J7" s="1">
        <v>120855022.09999999</v>
      </c>
      <c r="K7" s="8">
        <v>8.6235999999999995E-4</v>
      </c>
      <c r="L7" s="6">
        <v>0</v>
      </c>
      <c r="M7" s="6">
        <v>0</v>
      </c>
      <c r="N7" s="1">
        <v>182551954.47</v>
      </c>
      <c r="O7" s="8">
        <v>1.05214E-3</v>
      </c>
      <c r="P7" s="3">
        <f t="shared" si="0"/>
        <v>3699594678.9499998</v>
      </c>
      <c r="Q7" s="2">
        <f t="shared" si="1"/>
        <v>4.5344887151901481E-3</v>
      </c>
      <c r="R7" s="6">
        <v>22991731.23</v>
      </c>
      <c r="S7" s="6">
        <v>1.17709E-3</v>
      </c>
      <c r="T7" s="1">
        <v>882007193.82000005</v>
      </c>
      <c r="U7" s="8">
        <v>3.4616389999999997E-2</v>
      </c>
      <c r="V7" s="3">
        <f t="shared" si="2"/>
        <v>904998925.05000007</v>
      </c>
      <c r="W7" s="2">
        <f t="shared" si="3"/>
        <v>2.0105668549999678E-2</v>
      </c>
      <c r="X7" s="1">
        <v>76054548.359999999</v>
      </c>
      <c r="Y7" s="8">
        <v>1.26413E-3</v>
      </c>
      <c r="Z7" s="3">
        <f t="shared" si="4"/>
        <v>4680648152.3599997</v>
      </c>
      <c r="AA7" s="2">
        <f t="shared" si="5"/>
        <v>5.0818354477921235E-3</v>
      </c>
      <c r="AB7" s="16"/>
    </row>
    <row r="8" spans="1:28">
      <c r="A8" s="12" t="s">
        <v>19</v>
      </c>
      <c r="B8" s="1">
        <v>8095241898.8599997</v>
      </c>
      <c r="C8" s="8">
        <v>0.77167618999999998</v>
      </c>
      <c r="D8" s="1">
        <v>136723608335.97</v>
      </c>
      <c r="E8" s="8">
        <v>0.69538252</v>
      </c>
      <c r="F8" s="1">
        <v>4456537671.1899996</v>
      </c>
      <c r="G8" s="8">
        <v>0.73761401000000004</v>
      </c>
      <c r="H8" s="1">
        <v>211439698060.88</v>
      </c>
      <c r="I8" s="8">
        <v>0.75233290053802671</v>
      </c>
      <c r="J8" s="1">
        <v>108012745059.03</v>
      </c>
      <c r="K8" s="8">
        <v>0.77072638000000004</v>
      </c>
      <c r="L8" s="1">
        <v>6907763413.1099997</v>
      </c>
      <c r="M8" s="8">
        <v>0.85963102445370299</v>
      </c>
      <c r="N8" s="1">
        <v>140090856670.29999</v>
      </c>
      <c r="O8" s="8">
        <v>0.80741582999999995</v>
      </c>
      <c r="P8" s="3">
        <f t="shared" si="0"/>
        <v>615726451109.34009</v>
      </c>
      <c r="Q8" s="2">
        <f t="shared" si="1"/>
        <v>0.75467852197035634</v>
      </c>
      <c r="R8" s="1">
        <v>17482436696.939999</v>
      </c>
      <c r="S8" s="8">
        <v>0.89503608000000001</v>
      </c>
      <c r="T8" s="1">
        <v>22006314787.860001</v>
      </c>
      <c r="U8" s="8">
        <v>0.86368820999999996</v>
      </c>
      <c r="V8" s="3">
        <f t="shared" si="2"/>
        <v>39488751484.800003</v>
      </c>
      <c r="W8" s="2">
        <f t="shared" si="3"/>
        <v>0.87729137221111264</v>
      </c>
      <c r="X8" s="1">
        <v>49043777849.040001</v>
      </c>
      <c r="Y8" s="8">
        <v>0.81517636999999998</v>
      </c>
      <c r="Z8" s="3">
        <f t="shared" si="4"/>
        <v>704258980443.18018</v>
      </c>
      <c r="AA8" s="2">
        <f t="shared" si="5"/>
        <v>0.76462236313096599</v>
      </c>
      <c r="AB8" s="16"/>
    </row>
    <row r="9" spans="1:28">
      <c r="A9" s="12" t="s">
        <v>20</v>
      </c>
      <c r="B9" s="1">
        <v>120990319.95</v>
      </c>
      <c r="C9" s="8">
        <v>1.1533359999999999E-2</v>
      </c>
      <c r="D9" s="1">
        <v>39475731637</v>
      </c>
      <c r="E9" s="8">
        <v>0.20077537000000001</v>
      </c>
      <c r="F9" s="1">
        <v>78709958.290000007</v>
      </c>
      <c r="G9" s="8">
        <v>1.3027510000000001E-2</v>
      </c>
      <c r="H9" s="1">
        <v>27243252437</v>
      </c>
      <c r="I9" s="8">
        <v>9.6935416168237462E-2</v>
      </c>
      <c r="J9" s="1">
        <v>11404725571.530001</v>
      </c>
      <c r="K9" s="8">
        <v>8.1378569999999997E-2</v>
      </c>
      <c r="L9" s="6">
        <v>0</v>
      </c>
      <c r="M9" s="6">
        <v>0</v>
      </c>
      <c r="N9" s="1">
        <v>18057964101.599998</v>
      </c>
      <c r="O9" s="8">
        <v>0.10407735999999999</v>
      </c>
      <c r="P9" s="3">
        <f t="shared" si="0"/>
        <v>96381374025.369995</v>
      </c>
      <c r="Q9" s="2">
        <f t="shared" si="1"/>
        <v>0.1181319281701961</v>
      </c>
      <c r="R9" s="1">
        <v>524882955.88</v>
      </c>
      <c r="S9" s="8">
        <v>2.6872070000000001E-2</v>
      </c>
      <c r="T9" s="1">
        <v>121232467.31999999</v>
      </c>
      <c r="U9" s="8">
        <v>4.7580499999999998E-3</v>
      </c>
      <c r="V9" s="3">
        <f t="shared" si="2"/>
        <v>646115423.20000005</v>
      </c>
      <c r="W9" s="2">
        <f t="shared" si="3"/>
        <v>1.4354251904977963E-2</v>
      </c>
      <c r="X9" s="1">
        <v>4011034260.27</v>
      </c>
      <c r="Y9" s="8">
        <v>6.6669010000000001E-2</v>
      </c>
      <c r="Z9" s="3">
        <f t="shared" si="4"/>
        <v>101038523708.84</v>
      </c>
      <c r="AA9" s="2">
        <f t="shared" si="5"/>
        <v>0.10969872860819051</v>
      </c>
      <c r="AB9" s="16"/>
    </row>
    <row r="10" spans="1:28">
      <c r="A10" s="12" t="s">
        <v>21</v>
      </c>
      <c r="B10" s="1">
        <v>1570684074.8499999</v>
      </c>
      <c r="C10" s="8">
        <v>0.14972493000000001</v>
      </c>
      <c r="D10" s="1">
        <v>5347444096.3199997</v>
      </c>
      <c r="E10" s="8">
        <v>2.7197349999999999E-2</v>
      </c>
      <c r="F10" s="1">
        <v>1029054391.9</v>
      </c>
      <c r="G10" s="8">
        <v>0.17032167000000001</v>
      </c>
      <c r="H10" s="1">
        <v>8795485100</v>
      </c>
      <c r="I10" s="8">
        <v>3.1295602848509178E-2</v>
      </c>
      <c r="J10" s="1">
        <v>3793878352.6300001</v>
      </c>
      <c r="K10" s="8">
        <v>2.7071270000000001E-2</v>
      </c>
      <c r="L10" s="1">
        <v>48891323.43</v>
      </c>
      <c r="M10" s="8">
        <v>6.0842400000000003E-3</v>
      </c>
      <c r="N10" s="1">
        <v>4180891756.4400001</v>
      </c>
      <c r="O10" s="8">
        <v>2.4096630000000001E-2</v>
      </c>
      <c r="P10" s="3">
        <f t="shared" si="0"/>
        <v>24766329095.57</v>
      </c>
      <c r="Q10" s="2">
        <f t="shared" si="1"/>
        <v>3.035539012949947E-2</v>
      </c>
      <c r="R10" s="1">
        <v>339696692.5</v>
      </c>
      <c r="S10" s="8">
        <v>1.7391210000000001E-2</v>
      </c>
      <c r="T10" s="1">
        <v>853413065.29999995</v>
      </c>
      <c r="U10" s="8">
        <v>3.349415E-2</v>
      </c>
      <c r="V10" s="3">
        <f t="shared" si="2"/>
        <v>1193109757.8</v>
      </c>
      <c r="W10" s="2">
        <f t="shared" si="3"/>
        <v>2.6506406438849491E-2</v>
      </c>
      <c r="X10" s="1">
        <v>1243365231.6900001</v>
      </c>
      <c r="Y10" s="8">
        <v>2.0666469999999999E-2</v>
      </c>
      <c r="Z10" s="3">
        <f t="shared" si="4"/>
        <v>27202804085.059998</v>
      </c>
      <c r="AA10" s="2">
        <f t="shared" si="5"/>
        <v>2.9534408393654003E-2</v>
      </c>
      <c r="AB10" s="16"/>
    </row>
    <row r="11" spans="1:28">
      <c r="A11" s="12" t="s">
        <v>22</v>
      </c>
      <c r="B11" s="1">
        <v>546457263.64999998</v>
      </c>
      <c r="C11" s="8">
        <v>5.2090850000000001E-2</v>
      </c>
      <c r="D11" s="1">
        <v>13003229299.23</v>
      </c>
      <c r="E11" s="8">
        <v>6.6135020000000003E-2</v>
      </c>
      <c r="F11" s="1">
        <v>343223041.57999998</v>
      </c>
      <c r="G11" s="8">
        <v>5.680781E-2</v>
      </c>
      <c r="H11" s="1">
        <v>27472901383.23</v>
      </c>
      <c r="I11" s="8">
        <v>9.7752540196540658E-2</v>
      </c>
      <c r="J11" s="1">
        <v>10527977894.030001</v>
      </c>
      <c r="K11" s="8">
        <v>7.5122530000000007E-2</v>
      </c>
      <c r="L11" s="6">
        <v>0</v>
      </c>
      <c r="M11" s="6">
        <v>0</v>
      </c>
      <c r="N11" s="1">
        <v>9234321405.7600002</v>
      </c>
      <c r="O11" s="8">
        <v>5.3222150000000003E-2</v>
      </c>
      <c r="P11" s="3">
        <f t="shared" si="0"/>
        <v>61128110287.480003</v>
      </c>
      <c r="Q11" s="2">
        <f t="shared" si="1"/>
        <v>7.492299841834188E-2</v>
      </c>
      <c r="R11" s="1">
        <v>509941704.79000002</v>
      </c>
      <c r="S11" s="8">
        <v>2.6107129999999999E-2</v>
      </c>
      <c r="T11" s="6">
        <v>0</v>
      </c>
      <c r="U11" s="6">
        <v>0</v>
      </c>
      <c r="V11" s="3">
        <f t="shared" si="2"/>
        <v>509941704.79000002</v>
      </c>
      <c r="W11" s="2">
        <f t="shared" si="3"/>
        <v>1.1328984612620477E-2</v>
      </c>
      <c r="X11" s="1">
        <v>3478637691.8800001</v>
      </c>
      <c r="Y11" s="8">
        <v>5.7819839999999997E-2</v>
      </c>
      <c r="Z11" s="3">
        <f t="shared" si="4"/>
        <v>65116689684.150002</v>
      </c>
      <c r="AA11" s="2">
        <f t="shared" si="5"/>
        <v>7.0697965561232368E-2</v>
      </c>
      <c r="AB11" s="16"/>
    </row>
    <row r="12" spans="1:28">
      <c r="A12" s="13" t="s">
        <v>23</v>
      </c>
      <c r="B12" s="3">
        <f t="shared" ref="B12:AA12" si="6">SUM(B6:B11)</f>
        <v>10490464743.639999</v>
      </c>
      <c r="C12" s="7">
        <f t="shared" si="6"/>
        <v>0.99999999000000006</v>
      </c>
      <c r="D12" s="3">
        <f t="shared" si="6"/>
        <v>196616401090.86002</v>
      </c>
      <c r="E12" s="7">
        <f t="shared" si="6"/>
        <v>1.0000000099999999</v>
      </c>
      <c r="F12" s="3">
        <f t="shared" si="6"/>
        <v>6041828952.4799995</v>
      </c>
      <c r="G12" s="7">
        <f t="shared" si="6"/>
        <v>1.0000000099999999</v>
      </c>
      <c r="H12" s="3">
        <f t="shared" si="6"/>
        <v>281045396140.02002</v>
      </c>
      <c r="I12" s="7">
        <f t="shared" si="6"/>
        <v>0.99999999999999989</v>
      </c>
      <c r="J12" s="3">
        <f t="shared" si="6"/>
        <v>140144087317.95001</v>
      </c>
      <c r="K12" s="7">
        <f t="shared" si="6"/>
        <v>1</v>
      </c>
      <c r="L12" s="3">
        <f t="shared" si="6"/>
        <v>8035730699.1099997</v>
      </c>
      <c r="M12" s="7">
        <f t="shared" si="6"/>
        <v>0.99999999884500268</v>
      </c>
      <c r="N12" s="3">
        <f>SUM(N6:N11)</f>
        <v>173505214661.80002</v>
      </c>
      <c r="O12" s="7">
        <f t="shared" si="6"/>
        <v>0.99999998999999984</v>
      </c>
      <c r="P12" s="3">
        <f t="shared" si="6"/>
        <v>815879123605.85999</v>
      </c>
      <c r="Q12" s="7">
        <f t="shared" si="6"/>
        <v>1.0000000000000002</v>
      </c>
      <c r="R12" s="3">
        <f t="shared" si="6"/>
        <v>19532661504.25</v>
      </c>
      <c r="S12" s="7">
        <f t="shared" si="6"/>
        <v>1.0000000100000002</v>
      </c>
      <c r="T12" s="3">
        <f t="shared" si="6"/>
        <v>25479466433.669998</v>
      </c>
      <c r="U12" s="7">
        <f t="shared" si="6"/>
        <v>0.99999999999999989</v>
      </c>
      <c r="V12" s="3">
        <f t="shared" si="6"/>
        <v>45012127937.920006</v>
      </c>
      <c r="W12" s="7">
        <f t="shared" si="6"/>
        <v>0.99999999999999989</v>
      </c>
      <c r="X12" s="3">
        <f t="shared" si="6"/>
        <v>60163395039.389999</v>
      </c>
      <c r="Y12" s="7">
        <f t="shared" si="6"/>
        <v>0.99999998999999995</v>
      </c>
      <c r="Z12" s="3">
        <f t="shared" si="6"/>
        <v>921054646583.17004</v>
      </c>
      <c r="AA12" s="7">
        <f t="shared" si="6"/>
        <v>1.0000000000000002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9D7D-8FD7-41CF-9291-A11D4015E1E6}">
  <dimension ref="A1:AB2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24" sqref="V24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11980988.890000001</v>
      </c>
      <c r="C6" s="8">
        <v>1.1147100000000001E-3</v>
      </c>
      <c r="D6" s="1">
        <v>2861716032.4699998</v>
      </c>
      <c r="E6" s="8">
        <v>1.435698E-2</v>
      </c>
      <c r="F6" s="1">
        <v>168470015.47</v>
      </c>
      <c r="G6" s="8">
        <v>2.682909E-2</v>
      </c>
      <c r="H6" s="1">
        <v>5573238395.0100002</v>
      </c>
      <c r="I6" s="8">
        <v>1.9589242849251957E-2</v>
      </c>
      <c r="J6" s="1">
        <v>7565179866.1099997</v>
      </c>
      <c r="K6" s="8">
        <v>5.3166360000000003E-2</v>
      </c>
      <c r="L6" s="1">
        <v>1088666311.75</v>
      </c>
      <c r="M6" s="8">
        <v>0.13476759999999999</v>
      </c>
      <c r="N6" s="1">
        <v>1870217895.9400001</v>
      </c>
      <c r="O6" s="8">
        <v>1.062919E-2</v>
      </c>
      <c r="P6" s="3">
        <f t="shared" ref="P6:P11" si="0">+B6+D6+F6+H6+J6+L6+N6</f>
        <v>19139469505.639999</v>
      </c>
      <c r="Q6" s="2">
        <f t="shared" ref="Q6:Q11" si="1">+P6/$P$12</f>
        <v>2.3138213551952638E-2</v>
      </c>
      <c r="R6" s="1">
        <v>645519906.60000002</v>
      </c>
      <c r="S6" s="8">
        <v>3.3085120000000003E-2</v>
      </c>
      <c r="T6" s="1">
        <v>1352552431.3399999</v>
      </c>
      <c r="U6" s="8">
        <v>5.2906259999999997E-2</v>
      </c>
      <c r="V6" s="3">
        <f t="shared" ref="V6:V11" si="2">R6+T6</f>
        <v>1998072337.9400001</v>
      </c>
      <c r="W6" s="2">
        <f t="shared" ref="W6:W11" si="3">V6/$V$12</f>
        <v>4.4326785774530884E-2</v>
      </c>
      <c r="X6" s="1">
        <v>2504516154.9899998</v>
      </c>
      <c r="Y6" s="8">
        <v>4.1132599999999998E-2</v>
      </c>
      <c r="Z6" s="3">
        <f t="shared" ref="Z6:Z11" si="4">P6+V6+X6</f>
        <v>23642057998.57</v>
      </c>
      <c r="AA6" s="2">
        <f t="shared" ref="AA6:AA11" si="5">Z6/$Z$12</f>
        <v>2.5335891873548656E-2</v>
      </c>
      <c r="AB6" s="16"/>
    </row>
    <row r="7" spans="1:28">
      <c r="A7" s="12" t="s">
        <v>18</v>
      </c>
      <c r="B7" s="1">
        <v>189316279.99000001</v>
      </c>
      <c r="C7" s="8">
        <v>1.761397E-2</v>
      </c>
      <c r="D7" s="6">
        <v>551595300.62</v>
      </c>
      <c r="E7" s="8">
        <v>2.7673099999999998E-3</v>
      </c>
      <c r="F7" s="1">
        <v>155283524.27000001</v>
      </c>
      <c r="G7" s="8">
        <v>2.472912E-2</v>
      </c>
      <c r="H7" s="1">
        <v>2129887426.4000001</v>
      </c>
      <c r="I7" s="8">
        <v>7.48629056935272E-3</v>
      </c>
      <c r="J7" s="1">
        <v>65380916.969999999</v>
      </c>
      <c r="K7" s="8">
        <v>4.5948000000000001E-4</v>
      </c>
      <c r="L7" s="6">
        <v>0</v>
      </c>
      <c r="M7" s="6">
        <v>0</v>
      </c>
      <c r="N7" s="1">
        <v>183450049.72</v>
      </c>
      <c r="O7" s="8">
        <v>1.04262E-3</v>
      </c>
      <c r="P7" s="3">
        <f t="shared" si="0"/>
        <v>3274913497.9699998</v>
      </c>
      <c r="Q7" s="2">
        <f t="shared" si="1"/>
        <v>3.9591299987636842E-3</v>
      </c>
      <c r="R7" s="6">
        <v>0</v>
      </c>
      <c r="S7" s="6">
        <v>0</v>
      </c>
      <c r="T7" s="1">
        <v>814064326.33000004</v>
      </c>
      <c r="U7" s="8">
        <v>3.1842830000000003E-2</v>
      </c>
      <c r="V7" s="3">
        <f t="shared" si="2"/>
        <v>814064326.33000004</v>
      </c>
      <c r="W7" s="2">
        <f t="shared" si="3"/>
        <v>1.8059834128488546E-2</v>
      </c>
      <c r="X7" s="1">
        <v>7447086.8600000003</v>
      </c>
      <c r="Y7" s="8">
        <v>1.2231000000000001E-4</v>
      </c>
      <c r="Z7" s="3">
        <f t="shared" si="4"/>
        <v>4096424911.1599998</v>
      </c>
      <c r="AA7" s="2">
        <f t="shared" si="5"/>
        <v>4.3899130364851695E-3</v>
      </c>
      <c r="AB7" s="16"/>
    </row>
    <row r="8" spans="1:28">
      <c r="A8" s="12" t="s">
        <v>19</v>
      </c>
      <c r="B8" s="1">
        <v>8219129411.1999998</v>
      </c>
      <c r="C8" s="8">
        <v>0.76470709999999997</v>
      </c>
      <c r="D8" s="1">
        <v>137105254073.07001</v>
      </c>
      <c r="E8" s="8">
        <v>0.68784506999999995</v>
      </c>
      <c r="F8" s="1">
        <v>4529537424.25</v>
      </c>
      <c r="G8" s="8">
        <v>0.72133528000000002</v>
      </c>
      <c r="H8" s="1">
        <v>212993757552.70999</v>
      </c>
      <c r="I8" s="8">
        <v>0.74864668373247334</v>
      </c>
      <c r="J8" s="1">
        <v>108641978268.89999</v>
      </c>
      <c r="K8" s="8">
        <v>0.76351106999999996</v>
      </c>
      <c r="L8" s="1">
        <v>6942515220.5599995</v>
      </c>
      <c r="M8" s="8">
        <v>0.85942413673177509</v>
      </c>
      <c r="N8" s="1">
        <v>141230187137.17001</v>
      </c>
      <c r="O8" s="8">
        <v>0.80266724</v>
      </c>
      <c r="P8" s="3">
        <f t="shared" si="0"/>
        <v>619662359087.85999</v>
      </c>
      <c r="Q8" s="2">
        <f t="shared" si="1"/>
        <v>0.74912630104280542</v>
      </c>
      <c r="R8" s="1">
        <v>17493142534.060001</v>
      </c>
      <c r="S8" s="8">
        <v>0.89658382999999997</v>
      </c>
      <c r="T8" s="1">
        <v>22437856254.009998</v>
      </c>
      <c r="U8" s="8">
        <v>0.87767614999999999</v>
      </c>
      <c r="V8" s="3">
        <f t="shared" si="2"/>
        <v>39930998788.07</v>
      </c>
      <c r="W8" s="2">
        <f t="shared" si="3"/>
        <v>0.88586023410278691</v>
      </c>
      <c r="X8" s="1">
        <v>48618375432.389999</v>
      </c>
      <c r="Y8" s="8">
        <v>0.79847756999999997</v>
      </c>
      <c r="Z8" s="3">
        <f t="shared" si="4"/>
        <v>708211733308.31995</v>
      </c>
      <c r="AA8" s="2">
        <f t="shared" si="5"/>
        <v>0.75895152189218773</v>
      </c>
      <c r="AB8" s="16"/>
    </row>
    <row r="9" spans="1:28">
      <c r="A9" s="12" t="s">
        <v>20</v>
      </c>
      <c r="B9" s="1">
        <v>122221738.42</v>
      </c>
      <c r="C9" s="8">
        <v>1.13715E-2</v>
      </c>
      <c r="D9" s="1">
        <v>39709214156.089996</v>
      </c>
      <c r="E9" s="8">
        <v>0.19921765</v>
      </c>
      <c r="F9" s="1">
        <v>79466068.879999995</v>
      </c>
      <c r="G9" s="8">
        <v>1.2655080000000001E-2</v>
      </c>
      <c r="H9" s="1">
        <v>27384862806.560001</v>
      </c>
      <c r="I9" s="8">
        <v>9.6254401819857699E-2</v>
      </c>
      <c r="J9" s="1">
        <v>11444505288.1</v>
      </c>
      <c r="K9" s="8">
        <v>8.0429379999999995E-2</v>
      </c>
      <c r="L9" s="6">
        <v>0</v>
      </c>
      <c r="M9" s="6">
        <v>0</v>
      </c>
      <c r="N9" s="1">
        <v>18183411150.34</v>
      </c>
      <c r="O9" s="8">
        <v>0.10334355000000001</v>
      </c>
      <c r="P9" s="3">
        <f t="shared" si="0"/>
        <v>96923681208.389999</v>
      </c>
      <c r="Q9" s="2">
        <f t="shared" si="1"/>
        <v>0.1171736151506314</v>
      </c>
      <c r="R9" s="1">
        <v>528073295.22000003</v>
      </c>
      <c r="S9" s="8">
        <v>2.7065579999999999E-2</v>
      </c>
      <c r="T9" s="1">
        <v>121462207.63</v>
      </c>
      <c r="U9" s="8">
        <v>4.7511000000000003E-3</v>
      </c>
      <c r="V9" s="3">
        <f t="shared" si="2"/>
        <v>649535502.85000002</v>
      </c>
      <c r="W9" s="2">
        <f t="shared" si="3"/>
        <v>1.4409799155454166E-2</v>
      </c>
      <c r="X9" s="1">
        <v>4014619994.7399998</v>
      </c>
      <c r="Y9" s="8">
        <v>6.593359E-2</v>
      </c>
      <c r="Z9" s="3">
        <f t="shared" si="4"/>
        <v>101587836705.98001</v>
      </c>
      <c r="AA9" s="2">
        <f t="shared" si="5"/>
        <v>0.10886609137859764</v>
      </c>
      <c r="AB9" s="16"/>
    </row>
    <row r="10" spans="1:28">
      <c r="A10" s="12" t="s">
        <v>21</v>
      </c>
      <c r="B10" s="1">
        <v>1657764923.0599999</v>
      </c>
      <c r="C10" s="8">
        <v>0.15423830999999999</v>
      </c>
      <c r="D10" s="1">
        <v>5369541455.2200003</v>
      </c>
      <c r="E10" s="8">
        <v>2.6938520000000001E-2</v>
      </c>
      <c r="F10" s="1">
        <v>998691854.42999995</v>
      </c>
      <c r="G10" s="8">
        <v>0.15904309999999999</v>
      </c>
      <c r="H10" s="1">
        <v>8732124217.3799992</v>
      </c>
      <c r="I10" s="8">
        <v>3.0692335364165605E-2</v>
      </c>
      <c r="J10" s="1">
        <v>3768019618.0900002</v>
      </c>
      <c r="K10" s="8">
        <v>2.6480779999999999E-2</v>
      </c>
      <c r="L10" s="1">
        <v>46919749.509999998</v>
      </c>
      <c r="M10" s="8">
        <v>5.80826E-3</v>
      </c>
      <c r="N10" s="1">
        <v>4156932583.5100002</v>
      </c>
      <c r="O10" s="8">
        <v>2.3625500000000001E-2</v>
      </c>
      <c r="P10" s="3">
        <f t="shared" si="0"/>
        <v>24729994401.199997</v>
      </c>
      <c r="Q10" s="2">
        <f t="shared" si="1"/>
        <v>2.9896747735089574E-2</v>
      </c>
      <c r="R10" s="1">
        <v>333385797.54000002</v>
      </c>
      <c r="S10" s="8">
        <v>1.7087169999999999E-2</v>
      </c>
      <c r="T10" s="1">
        <v>839139506.46000004</v>
      </c>
      <c r="U10" s="8">
        <v>3.2823669999999999E-2</v>
      </c>
      <c r="V10" s="3">
        <f t="shared" si="2"/>
        <v>1172525304</v>
      </c>
      <c r="W10" s="2">
        <f t="shared" si="3"/>
        <v>2.601221035831458E-2</v>
      </c>
      <c r="X10" s="1">
        <v>1226551810.3399999</v>
      </c>
      <c r="Y10" s="8">
        <v>2.014411E-2</v>
      </c>
      <c r="Z10" s="3">
        <f t="shared" si="4"/>
        <v>27129071515.539997</v>
      </c>
      <c r="AA10" s="2">
        <f t="shared" si="5"/>
        <v>2.9072732271829473E-2</v>
      </c>
      <c r="AB10" s="16"/>
    </row>
    <row r="11" spans="1:28">
      <c r="A11" s="12" t="s">
        <v>22</v>
      </c>
      <c r="B11" s="1">
        <v>547661921.27999997</v>
      </c>
      <c r="C11" s="8">
        <v>5.095442E-2</v>
      </c>
      <c r="D11" s="1">
        <v>13728458357.16</v>
      </c>
      <c r="E11" s="8">
        <v>6.8874469999999993E-2</v>
      </c>
      <c r="F11" s="1">
        <v>347929895.01999998</v>
      </c>
      <c r="G11" s="8">
        <v>5.5408329999999999E-2</v>
      </c>
      <c r="H11" s="1">
        <v>27691173410.860001</v>
      </c>
      <c r="I11" s="8">
        <v>9.733104566489871E-2</v>
      </c>
      <c r="J11" s="1">
        <v>10807540482.530001</v>
      </c>
      <c r="K11" s="8">
        <v>7.5952930000000002E-2</v>
      </c>
      <c r="L11" s="6">
        <v>0</v>
      </c>
      <c r="M11" s="6">
        <v>0</v>
      </c>
      <c r="N11" s="1">
        <v>10326905522.139999</v>
      </c>
      <c r="O11" s="8">
        <v>5.869191E-2</v>
      </c>
      <c r="P11" s="3">
        <f t="shared" si="0"/>
        <v>63449669588.989998</v>
      </c>
      <c r="Q11" s="2">
        <f t="shared" si="1"/>
        <v>7.6705992520757368E-2</v>
      </c>
      <c r="R11" s="1">
        <v>510761833.13</v>
      </c>
      <c r="S11" s="8">
        <v>2.6178300000000002E-2</v>
      </c>
      <c r="T11" s="6">
        <v>0</v>
      </c>
      <c r="U11" s="6">
        <v>0</v>
      </c>
      <c r="V11" s="3">
        <f t="shared" si="2"/>
        <v>510761833.13</v>
      </c>
      <c r="W11" s="2">
        <f t="shared" si="3"/>
        <v>1.1331136480425099E-2</v>
      </c>
      <c r="X11" s="1">
        <v>4517332684.8599997</v>
      </c>
      <c r="Y11" s="8">
        <v>7.4189829999999998E-2</v>
      </c>
      <c r="Z11" s="3">
        <f t="shared" si="4"/>
        <v>68477764106.979996</v>
      </c>
      <c r="AA11" s="2">
        <f t="shared" si="5"/>
        <v>7.3383849547351387E-2</v>
      </c>
      <c r="AB11" s="16"/>
    </row>
    <row r="12" spans="1:28">
      <c r="A12" s="13" t="s">
        <v>23</v>
      </c>
      <c r="B12" s="3">
        <f t="shared" ref="B12:AA12" si="6">SUM(B6:B11)</f>
        <v>10748075262.84</v>
      </c>
      <c r="C12" s="7">
        <f t="shared" si="6"/>
        <v>1.0000000099999999</v>
      </c>
      <c r="D12" s="3">
        <f t="shared" si="6"/>
        <v>199325779374.63</v>
      </c>
      <c r="E12" s="7">
        <f t="shared" si="6"/>
        <v>1</v>
      </c>
      <c r="F12" s="3">
        <f t="shared" si="6"/>
        <v>6279378782.3199997</v>
      </c>
      <c r="G12" s="7">
        <f t="shared" si="6"/>
        <v>1</v>
      </c>
      <c r="H12" s="3">
        <f t="shared" si="6"/>
        <v>284505043808.91998</v>
      </c>
      <c r="I12" s="7">
        <f t="shared" si="6"/>
        <v>1</v>
      </c>
      <c r="J12" s="3">
        <f t="shared" si="6"/>
        <v>142292604440.70001</v>
      </c>
      <c r="K12" s="7">
        <f t="shared" si="6"/>
        <v>1</v>
      </c>
      <c r="L12" s="3">
        <f t="shared" si="6"/>
        <v>8078101281.8199997</v>
      </c>
      <c r="M12" s="7">
        <f t="shared" si="6"/>
        <v>0.99999999673177509</v>
      </c>
      <c r="N12" s="3">
        <f>SUM(N6:N11)</f>
        <v>175951104338.82001</v>
      </c>
      <c r="O12" s="7">
        <f t="shared" si="6"/>
        <v>1.0000000099999999</v>
      </c>
      <c r="P12" s="3">
        <f t="shared" si="6"/>
        <v>827180087290.04993</v>
      </c>
      <c r="Q12" s="7">
        <f t="shared" si="6"/>
        <v>1</v>
      </c>
      <c r="R12" s="3">
        <f t="shared" si="6"/>
        <v>19510883366.550003</v>
      </c>
      <c r="S12" s="7">
        <f t="shared" si="6"/>
        <v>1</v>
      </c>
      <c r="T12" s="3">
        <f t="shared" si="6"/>
        <v>25565074725.77</v>
      </c>
      <c r="U12" s="7">
        <f t="shared" si="6"/>
        <v>1.0000000099999999</v>
      </c>
      <c r="V12" s="3">
        <f t="shared" si="6"/>
        <v>45075958092.319992</v>
      </c>
      <c r="W12" s="7">
        <f t="shared" si="6"/>
        <v>1.0000000000000002</v>
      </c>
      <c r="X12" s="3">
        <f t="shared" si="6"/>
        <v>60888843164.179993</v>
      </c>
      <c r="Y12" s="7">
        <f t="shared" si="6"/>
        <v>1.0000000099999999</v>
      </c>
      <c r="Z12" s="3">
        <f t="shared" si="6"/>
        <v>933144888546.54993</v>
      </c>
      <c r="AA12" s="7">
        <f t="shared" si="6"/>
        <v>1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0B7C-9207-4FCA-B55C-960EF5758DA6}">
  <dimension ref="A1:AB27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24" sqref="R24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11872426.34</v>
      </c>
      <c r="C6" s="8">
        <v>1.0777199999999999E-3</v>
      </c>
      <c r="D6" s="1">
        <v>3456874125.6300001</v>
      </c>
      <c r="E6" s="8">
        <v>1.704222E-2</v>
      </c>
      <c r="F6" s="1">
        <v>38615723.93</v>
      </c>
      <c r="G6" s="8">
        <v>5.9293200000000001E-3</v>
      </c>
      <c r="H6" s="1">
        <v>5436383354.5699997</v>
      </c>
      <c r="I6" s="8">
        <v>1.8786627212179118E-2</v>
      </c>
      <c r="J6" s="1">
        <v>7604986119.29</v>
      </c>
      <c r="K6" s="8">
        <v>5.2446689999999997E-2</v>
      </c>
      <c r="L6" s="1">
        <v>1144300321.4400001</v>
      </c>
      <c r="M6" s="8">
        <v>0.14020530735866443</v>
      </c>
      <c r="N6" s="1">
        <v>1980175068.49</v>
      </c>
      <c r="O6" s="8">
        <v>1.104867E-2</v>
      </c>
      <c r="P6" s="3">
        <f t="shared" ref="P6:P11" si="0">+B6+D6+F6+H6+J6+L6+N6</f>
        <v>19673207139.689999</v>
      </c>
      <c r="Q6" s="2">
        <f t="shared" ref="Q6:Q11" si="1">+P6/$P$12</f>
        <v>2.336112126855645E-2</v>
      </c>
      <c r="R6" s="1">
        <v>656428047.87</v>
      </c>
      <c r="S6" s="8">
        <v>3.3441140000000001E-2</v>
      </c>
      <c r="T6" s="1">
        <v>1538855177.5799999</v>
      </c>
      <c r="U6" s="8">
        <v>5.8488579999999998E-2</v>
      </c>
      <c r="V6" s="3">
        <f t="shared" ref="V6:V11" si="2">R6+T6</f>
        <v>2195283225.4499998</v>
      </c>
      <c r="W6" s="2">
        <f t="shared" ref="W6:W11" si="3">V6/$V$12</f>
        <v>4.7786179299032484E-2</v>
      </c>
      <c r="X6" s="1">
        <v>2218125515.1500001</v>
      </c>
      <c r="Y6" s="8">
        <v>3.5871210000000001E-2</v>
      </c>
      <c r="Z6" s="3">
        <f t="shared" ref="Z6:Z11" si="4">P6+V6+X6</f>
        <v>24086615880.290001</v>
      </c>
      <c r="AA6" s="2">
        <f t="shared" ref="AA6:AA11" si="5">Z6/$Z$12</f>
        <v>2.5356732725559626E-2</v>
      </c>
      <c r="AB6" s="16"/>
    </row>
    <row r="7" spans="1:28">
      <c r="A7" s="12" t="s">
        <v>18</v>
      </c>
      <c r="B7" s="1">
        <v>166919278.69</v>
      </c>
      <c r="C7" s="8">
        <v>1.515214E-2</v>
      </c>
      <c r="D7" s="6">
        <v>1470339914.3</v>
      </c>
      <c r="E7" s="8">
        <v>7.2487000000000003E-3</v>
      </c>
      <c r="F7" s="1">
        <v>315082294.31999999</v>
      </c>
      <c r="G7" s="8">
        <v>4.837984E-2</v>
      </c>
      <c r="H7" s="1">
        <v>2418802923.6999998</v>
      </c>
      <c r="I7" s="8">
        <v>8.3587094330059581E-3</v>
      </c>
      <c r="J7" s="1">
        <v>194113230.81999999</v>
      </c>
      <c r="K7" s="8">
        <v>1.3386699999999999E-3</v>
      </c>
      <c r="L7" s="6">
        <v>0</v>
      </c>
      <c r="M7" s="6">
        <v>0</v>
      </c>
      <c r="N7" s="1">
        <v>187498501.40000001</v>
      </c>
      <c r="O7" s="8">
        <v>1.0461699999999999E-3</v>
      </c>
      <c r="P7" s="3">
        <f t="shared" si="0"/>
        <v>4752756143.2299995</v>
      </c>
      <c r="Q7" s="2">
        <f t="shared" si="1"/>
        <v>5.643701702193445E-3</v>
      </c>
      <c r="R7" s="6">
        <v>29982484.100000001</v>
      </c>
      <c r="S7" s="6">
        <v>1.52743E-3</v>
      </c>
      <c r="T7" s="1">
        <v>822749675.49000001</v>
      </c>
      <c r="U7" s="8">
        <v>3.1270949999999999E-2</v>
      </c>
      <c r="V7" s="3">
        <f t="shared" si="2"/>
        <v>852732159.59000003</v>
      </c>
      <c r="W7" s="2">
        <f t="shared" si="3"/>
        <v>1.8561983893383979E-2</v>
      </c>
      <c r="X7" s="1">
        <v>261710304.31999999</v>
      </c>
      <c r="Y7" s="8">
        <v>4.2323400000000002E-3</v>
      </c>
      <c r="Z7" s="3">
        <f t="shared" si="4"/>
        <v>5867198607.1399994</v>
      </c>
      <c r="AA7" s="2">
        <f t="shared" si="5"/>
        <v>6.1765831974248042E-3</v>
      </c>
      <c r="AB7" s="16"/>
    </row>
    <row r="8" spans="1:28">
      <c r="A8" s="12" t="s">
        <v>19</v>
      </c>
      <c r="B8" s="1">
        <v>8279151325.0600004</v>
      </c>
      <c r="C8" s="8">
        <v>0.75154188</v>
      </c>
      <c r="D8" s="1">
        <v>138246444761.69</v>
      </c>
      <c r="E8" s="8">
        <v>0.68154815000000002</v>
      </c>
      <c r="F8" s="1">
        <v>4615401257.6199999</v>
      </c>
      <c r="G8" s="8">
        <v>0.70867955999999999</v>
      </c>
      <c r="H8" s="1">
        <v>214158644041.5</v>
      </c>
      <c r="I8" s="8">
        <v>0.74007264526172412</v>
      </c>
      <c r="J8" s="1">
        <v>110554135909.16</v>
      </c>
      <c r="K8" s="8">
        <v>0.76242063000000004</v>
      </c>
      <c r="L8" s="1">
        <v>6970006997.3500004</v>
      </c>
      <c r="M8" s="8">
        <v>0.85399956204306504</v>
      </c>
      <c r="N8" s="1">
        <v>142675114346.06</v>
      </c>
      <c r="O8" s="8">
        <v>0.79607609000000001</v>
      </c>
      <c r="P8" s="3">
        <f t="shared" si="0"/>
        <v>625498898638.43994</v>
      </c>
      <c r="Q8" s="2">
        <f t="shared" si="1"/>
        <v>0.74275411836442184</v>
      </c>
      <c r="R8" s="1">
        <v>17555690637.619999</v>
      </c>
      <c r="S8" s="8">
        <v>0.89435894000000005</v>
      </c>
      <c r="T8" s="1">
        <v>22977706788.18</v>
      </c>
      <c r="U8" s="8">
        <v>0.87333326</v>
      </c>
      <c r="V8" s="3">
        <f t="shared" si="2"/>
        <v>40533397425.800003</v>
      </c>
      <c r="W8" s="2">
        <f t="shared" si="3"/>
        <v>0.88231722200272278</v>
      </c>
      <c r="X8" s="1">
        <v>48921427121.830002</v>
      </c>
      <c r="Y8" s="8">
        <v>0.79115025000000005</v>
      </c>
      <c r="Z8" s="3">
        <f t="shared" si="4"/>
        <v>714953723186.06995</v>
      </c>
      <c r="AA8" s="2">
        <f t="shared" si="5"/>
        <v>0.75265411131531057</v>
      </c>
      <c r="AB8" s="16"/>
    </row>
    <row r="9" spans="1:28">
      <c r="A9" s="12" t="s">
        <v>20</v>
      </c>
      <c r="B9" s="1">
        <v>121260571.53</v>
      </c>
      <c r="C9" s="8">
        <v>1.100746E-2</v>
      </c>
      <c r="D9" s="1">
        <v>39013935227.940002</v>
      </c>
      <c r="E9" s="8">
        <v>0.19233678000000001</v>
      </c>
      <c r="F9" s="1">
        <v>77379562.019999996</v>
      </c>
      <c r="G9" s="8">
        <v>1.188138E-2</v>
      </c>
      <c r="H9" s="1">
        <v>30183097853.66</v>
      </c>
      <c r="I9" s="8">
        <v>0.10430438225235958</v>
      </c>
      <c r="J9" s="1">
        <v>11465777302.17</v>
      </c>
      <c r="K9" s="8">
        <v>7.9072080000000003E-2</v>
      </c>
      <c r="L9" s="6">
        <v>0</v>
      </c>
      <c r="M9" s="6">
        <v>0</v>
      </c>
      <c r="N9" s="1">
        <v>19123412503.880001</v>
      </c>
      <c r="O9" s="8">
        <v>0.1067018</v>
      </c>
      <c r="P9" s="3">
        <f t="shared" si="0"/>
        <v>99984863021.199997</v>
      </c>
      <c r="Q9" s="2">
        <f t="shared" si="1"/>
        <v>0.11872789695514102</v>
      </c>
      <c r="R9" s="1">
        <v>518432840.04000002</v>
      </c>
      <c r="S9" s="8">
        <v>2.64111E-2</v>
      </c>
      <c r="T9" s="1">
        <v>125398046.13</v>
      </c>
      <c r="U9" s="8">
        <v>4.7661099999999996E-3</v>
      </c>
      <c r="V9" s="3">
        <f t="shared" si="2"/>
        <v>643830886.17000008</v>
      </c>
      <c r="W9" s="2">
        <f t="shared" si="3"/>
        <v>1.4014691957785078E-2</v>
      </c>
      <c r="X9" s="1">
        <v>4514235552.9499998</v>
      </c>
      <c r="Y9" s="8">
        <v>7.3003559999999995E-2</v>
      </c>
      <c r="Z9" s="3">
        <f t="shared" si="4"/>
        <v>105142929460.31999</v>
      </c>
      <c r="AA9" s="2">
        <f t="shared" si="5"/>
        <v>0.11068724529664413</v>
      </c>
      <c r="AB9" s="16"/>
    </row>
    <row r="10" spans="1:28">
      <c r="A10" s="12" t="s">
        <v>21</v>
      </c>
      <c r="B10" s="1">
        <v>1772752754.6199999</v>
      </c>
      <c r="C10" s="8">
        <v>0.16092203999999999</v>
      </c>
      <c r="D10" s="1">
        <v>5389722525.2299995</v>
      </c>
      <c r="E10" s="8">
        <v>2.6571069999999999E-2</v>
      </c>
      <c r="F10" s="1">
        <v>998926574.44000006</v>
      </c>
      <c r="G10" s="8">
        <v>0.15338186000000001</v>
      </c>
      <c r="H10" s="1">
        <v>8720511209.4500008</v>
      </c>
      <c r="I10" s="8">
        <v>3.0135658673490429E-2</v>
      </c>
      <c r="J10" s="1">
        <v>3778308582.5999999</v>
      </c>
      <c r="K10" s="8">
        <v>2.6056559999999999E-2</v>
      </c>
      <c r="L10" s="1">
        <v>47297566.200000003</v>
      </c>
      <c r="M10" s="8">
        <v>5.795130598270558E-3</v>
      </c>
      <c r="N10" s="1">
        <v>4170519752.8400002</v>
      </c>
      <c r="O10" s="8">
        <v>2.3270010000000001E-2</v>
      </c>
      <c r="P10" s="3">
        <f t="shared" si="0"/>
        <v>24878038965.380001</v>
      </c>
      <c r="Q10" s="2">
        <f t="shared" si="1"/>
        <v>2.954164417969285E-2</v>
      </c>
      <c r="R10" s="1">
        <v>339075209.57999998</v>
      </c>
      <c r="S10" s="8">
        <v>1.7273879999999998E-2</v>
      </c>
      <c r="T10" s="1">
        <v>845643861.29999995</v>
      </c>
      <c r="U10" s="8">
        <v>3.2141110000000001E-2</v>
      </c>
      <c r="V10" s="3">
        <f t="shared" si="2"/>
        <v>1184719070.8799999</v>
      </c>
      <c r="W10" s="2">
        <f t="shared" si="3"/>
        <v>2.5788562169899512E-2</v>
      </c>
      <c r="X10" s="1">
        <v>1230836397.55</v>
      </c>
      <c r="Y10" s="8">
        <v>1.9904910000000001E-2</v>
      </c>
      <c r="Z10" s="3">
        <f t="shared" si="4"/>
        <v>27293594433.810001</v>
      </c>
      <c r="AA10" s="2">
        <f t="shared" si="5"/>
        <v>2.8732819197912561E-2</v>
      </c>
      <c r="AB10" s="16"/>
    </row>
    <row r="11" spans="1:28">
      <c r="A11" s="12" t="s">
        <v>22</v>
      </c>
      <c r="B11" s="1">
        <v>664264496.73000002</v>
      </c>
      <c r="C11" s="8">
        <v>6.029876E-2</v>
      </c>
      <c r="D11" s="1">
        <v>15264469594.219999</v>
      </c>
      <c r="E11" s="8">
        <v>7.525308E-2</v>
      </c>
      <c r="F11" s="1">
        <v>467271897.07999998</v>
      </c>
      <c r="G11" s="8">
        <v>7.1748049999999994E-2</v>
      </c>
      <c r="H11" s="1">
        <v>28457725896.689999</v>
      </c>
      <c r="I11" s="8">
        <v>9.8341977167240774E-2</v>
      </c>
      <c r="J11" s="1">
        <v>11406803411.75</v>
      </c>
      <c r="K11" s="8">
        <v>7.8665369999999998E-2</v>
      </c>
      <c r="L11" s="6">
        <v>0</v>
      </c>
      <c r="M11" s="6">
        <v>0</v>
      </c>
      <c r="N11" s="1">
        <v>11086241921.82</v>
      </c>
      <c r="O11" s="8">
        <v>6.1857259999999997E-2</v>
      </c>
      <c r="P11" s="3">
        <f t="shared" si="0"/>
        <v>67346777218.290001</v>
      </c>
      <c r="Q11" s="2">
        <f t="shared" si="1"/>
        <v>7.997151752999429E-2</v>
      </c>
      <c r="R11" s="1">
        <v>529747366.97000003</v>
      </c>
      <c r="S11" s="8">
        <v>2.6987509999999999E-2</v>
      </c>
      <c r="T11" s="6">
        <v>0</v>
      </c>
      <c r="U11" s="6">
        <v>0</v>
      </c>
      <c r="V11" s="3">
        <f t="shared" si="2"/>
        <v>529747366.97000003</v>
      </c>
      <c r="W11" s="2">
        <f t="shared" si="3"/>
        <v>1.1531360677176253E-2</v>
      </c>
      <c r="X11" s="1">
        <v>4689488657.7600002</v>
      </c>
      <c r="Y11" s="8">
        <v>7.5837730000000006E-2</v>
      </c>
      <c r="Z11" s="3">
        <f t="shared" si="4"/>
        <v>72566013243.020004</v>
      </c>
      <c r="AA11" s="2">
        <f t="shared" si="5"/>
        <v>7.639250826714826E-2</v>
      </c>
      <c r="AB11" s="16"/>
    </row>
    <row r="12" spans="1:28">
      <c r="A12" s="13" t="s">
        <v>23</v>
      </c>
      <c r="B12" s="3">
        <f t="shared" ref="B12:AA12" si="6">SUM(B6:B11)</f>
        <v>11016220852.969999</v>
      </c>
      <c r="C12" s="7">
        <f t="shared" si="6"/>
        <v>1</v>
      </c>
      <c r="D12" s="3">
        <f t="shared" si="6"/>
        <v>202841786149.01001</v>
      </c>
      <c r="E12" s="7">
        <f t="shared" si="6"/>
        <v>1</v>
      </c>
      <c r="F12" s="3">
        <f t="shared" si="6"/>
        <v>6512677309.4099998</v>
      </c>
      <c r="G12" s="7">
        <f t="shared" si="6"/>
        <v>1.0000000099999999</v>
      </c>
      <c r="H12" s="3">
        <f t="shared" si="6"/>
        <v>289375165279.57001</v>
      </c>
      <c r="I12" s="7">
        <f t="shared" si="6"/>
        <v>1</v>
      </c>
      <c r="J12" s="3">
        <f t="shared" si="6"/>
        <v>145004124555.79001</v>
      </c>
      <c r="K12" s="7">
        <f t="shared" si="6"/>
        <v>1</v>
      </c>
      <c r="L12" s="3">
        <f t="shared" si="6"/>
        <v>8161604884.9900007</v>
      </c>
      <c r="M12" s="7">
        <f t="shared" si="6"/>
        <v>1</v>
      </c>
      <c r="N12" s="3">
        <f>SUM(N6:N11)</f>
        <v>179222962094.49002</v>
      </c>
      <c r="O12" s="7">
        <f t="shared" si="6"/>
        <v>1</v>
      </c>
      <c r="P12" s="3">
        <f t="shared" si="6"/>
        <v>842134541126.22998</v>
      </c>
      <c r="Q12" s="7">
        <f t="shared" si="6"/>
        <v>1</v>
      </c>
      <c r="R12" s="3">
        <f t="shared" si="6"/>
        <v>19629356586.180004</v>
      </c>
      <c r="S12" s="7">
        <f t="shared" si="6"/>
        <v>1</v>
      </c>
      <c r="T12" s="3">
        <f t="shared" si="6"/>
        <v>26310353548.68</v>
      </c>
      <c r="U12" s="7">
        <f t="shared" si="6"/>
        <v>1.0000000100000002</v>
      </c>
      <c r="V12" s="3">
        <f t="shared" si="6"/>
        <v>45939710134.860001</v>
      </c>
      <c r="W12" s="7">
        <f t="shared" si="6"/>
        <v>1</v>
      </c>
      <c r="X12" s="3">
        <f t="shared" si="6"/>
        <v>61835823549.560005</v>
      </c>
      <c r="Y12" s="7">
        <f t="shared" si="6"/>
        <v>1</v>
      </c>
      <c r="Z12" s="3">
        <f t="shared" si="6"/>
        <v>949910074810.65002</v>
      </c>
      <c r="AA12" s="7">
        <f t="shared" si="6"/>
        <v>1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P4:Q4"/>
    <mergeCell ref="R4:S4"/>
    <mergeCell ref="T4:U4"/>
    <mergeCell ref="V4:W4"/>
    <mergeCell ref="X4:Y4"/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34" sqref="J34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11709399.869999999</v>
      </c>
      <c r="C6" s="8">
        <v>1.3354599999999999E-3</v>
      </c>
      <c r="D6" s="1">
        <v>3361228309.1500001</v>
      </c>
      <c r="E6" s="8">
        <v>1.8393719999999999E-2</v>
      </c>
      <c r="F6" s="1">
        <v>99487847.219999999</v>
      </c>
      <c r="G6" s="8">
        <v>2.0794739999999999E-2</v>
      </c>
      <c r="H6" s="1">
        <v>2783872861.4499998</v>
      </c>
      <c r="I6" s="8">
        <v>1.0526869634415551E-2</v>
      </c>
      <c r="J6" s="1">
        <v>2798180980.0700002</v>
      </c>
      <c r="K6" s="8">
        <v>2.1284279999999999E-2</v>
      </c>
      <c r="L6" s="1">
        <v>1077455918.52</v>
      </c>
      <c r="M6" s="8">
        <v>0.14162084999999999</v>
      </c>
      <c r="N6" s="1">
        <v>9435463800.3299999</v>
      </c>
      <c r="O6" s="8">
        <v>5.8071480000000002E-2</v>
      </c>
      <c r="P6" s="3">
        <f t="shared" ref="P6:P11" si="0">+B6+D6+F6+H6+J6+L6+N6</f>
        <v>19567399116.610001</v>
      </c>
      <c r="Q6" s="2">
        <f t="shared" ref="Q6:Q11" si="1">+P6/$P$12</f>
        <v>2.566891548011975E-2</v>
      </c>
      <c r="R6" s="1">
        <v>818202108.39999998</v>
      </c>
      <c r="S6" s="8">
        <v>4.2817559999999998E-2</v>
      </c>
      <c r="T6" s="1">
        <v>2366280867.3000002</v>
      </c>
      <c r="U6" s="8">
        <v>9.3715649999999998E-2</v>
      </c>
      <c r="V6" s="3">
        <f t="shared" ref="V6:V11" si="2">R6+T6</f>
        <v>3184482975.7000003</v>
      </c>
      <c r="W6" s="2">
        <f t="shared" ref="W6:W11" si="3">V6/$V$12</f>
        <v>7.1789508327766149E-2</v>
      </c>
      <c r="X6" s="1">
        <v>926170652.74000001</v>
      </c>
      <c r="Y6" s="8">
        <v>1.661754E-2</v>
      </c>
      <c r="Z6" s="3">
        <f t="shared" ref="Z6:Z11" si="4">P6+V6+X6</f>
        <v>23678052745.050003</v>
      </c>
      <c r="AA6" s="2">
        <f t="shared" ref="AA6:AA11" si="5">Z6/$Z$12</f>
        <v>2.7456235540019695E-2</v>
      </c>
      <c r="AB6" s="16"/>
    </row>
    <row r="7" spans="1:28">
      <c r="A7" s="12" t="s">
        <v>18</v>
      </c>
      <c r="B7" s="1">
        <v>273989356.30000001</v>
      </c>
      <c r="C7" s="8">
        <v>3.124857E-2</v>
      </c>
      <c r="D7" s="6">
        <v>154744661.41999999</v>
      </c>
      <c r="E7" s="8">
        <v>8.4681000000000003E-4</v>
      </c>
      <c r="F7" s="1">
        <v>490010442.79000002</v>
      </c>
      <c r="G7" s="8">
        <v>0.10242094</v>
      </c>
      <c r="H7" s="1">
        <v>207882828.83000001</v>
      </c>
      <c r="I7" s="8">
        <v>7.860831105581138E-4</v>
      </c>
      <c r="J7" s="1">
        <v>425383175.44999999</v>
      </c>
      <c r="K7" s="8">
        <v>3.23566E-3</v>
      </c>
      <c r="L7" s="6">
        <v>0</v>
      </c>
      <c r="M7" s="6">
        <v>0</v>
      </c>
      <c r="N7" s="1">
        <v>153973452.06999999</v>
      </c>
      <c r="O7" s="8">
        <v>9.4764000000000003E-4</v>
      </c>
      <c r="P7" s="3">
        <f t="shared" si="0"/>
        <v>1705983916.8599999</v>
      </c>
      <c r="Q7" s="2">
        <f t="shared" si="1"/>
        <v>2.2379446911342813E-3</v>
      </c>
      <c r="R7" s="1">
        <v>133420466.95</v>
      </c>
      <c r="S7" s="8">
        <v>6.98206E-3</v>
      </c>
      <c r="T7" s="1">
        <v>1895934161.02</v>
      </c>
      <c r="U7" s="8">
        <v>7.5087749999999995E-2</v>
      </c>
      <c r="V7" s="3">
        <f t="shared" si="2"/>
        <v>2029354627.97</v>
      </c>
      <c r="W7" s="2">
        <f t="shared" si="3"/>
        <v>4.5748830210850445E-2</v>
      </c>
      <c r="X7" s="1">
        <v>365430339.55000001</v>
      </c>
      <c r="Y7" s="8">
        <v>6.55662E-3</v>
      </c>
      <c r="Z7" s="3">
        <f t="shared" si="4"/>
        <v>4100768884.3800001</v>
      </c>
      <c r="AA7" s="2">
        <f t="shared" si="5"/>
        <v>4.7551070857487993E-3</v>
      </c>
      <c r="AB7" s="16"/>
    </row>
    <row r="8" spans="1:28">
      <c r="A8" s="12" t="s">
        <v>19</v>
      </c>
      <c r="B8" s="1">
        <v>6509318022.7600002</v>
      </c>
      <c r="C8" s="8">
        <v>0.74238968000000005</v>
      </c>
      <c r="D8" s="1">
        <v>141949501407.54001</v>
      </c>
      <c r="E8" s="8">
        <v>0.77679319999999996</v>
      </c>
      <c r="F8" s="1">
        <v>2980861701.4699998</v>
      </c>
      <c r="G8" s="8">
        <v>0.62305339000000004</v>
      </c>
      <c r="H8" s="1">
        <v>206063876931.79001</v>
      </c>
      <c r="I8" s="8">
        <v>0.77920496976049269</v>
      </c>
      <c r="J8" s="1">
        <v>107205531771.25999</v>
      </c>
      <c r="K8" s="8">
        <v>0.81545562000000005</v>
      </c>
      <c r="L8" s="1">
        <v>6482513169.1599998</v>
      </c>
      <c r="M8" s="8">
        <v>0.85206181999999997</v>
      </c>
      <c r="N8" s="1">
        <v>126437162425.46001</v>
      </c>
      <c r="O8" s="8">
        <v>0.77816980999999996</v>
      </c>
      <c r="P8" s="3">
        <f t="shared" si="0"/>
        <v>597628765429.44006</v>
      </c>
      <c r="Q8" s="2">
        <f t="shared" si="1"/>
        <v>0.78398167159960841</v>
      </c>
      <c r="R8" s="1">
        <v>16900410757.030001</v>
      </c>
      <c r="S8" s="8">
        <v>0.88442008000000005</v>
      </c>
      <c r="T8" s="1">
        <v>20019781954.799999</v>
      </c>
      <c r="U8" s="8">
        <v>0.79287580000000002</v>
      </c>
      <c r="V8" s="3">
        <f t="shared" si="2"/>
        <v>36920192711.830002</v>
      </c>
      <c r="W8" s="2">
        <f t="shared" si="3"/>
        <v>0.83231171351011302</v>
      </c>
      <c r="X8" s="1">
        <v>47733409017.059998</v>
      </c>
      <c r="Y8" s="8">
        <v>0.85644246000000002</v>
      </c>
      <c r="Z8" s="3">
        <f t="shared" si="4"/>
        <v>682282367158.33008</v>
      </c>
      <c r="AA8" s="2">
        <f t="shared" si="5"/>
        <v>0.79115058907947999</v>
      </c>
      <c r="AB8" s="16"/>
    </row>
    <row r="9" spans="1:28">
      <c r="A9" s="12" t="s">
        <v>20</v>
      </c>
      <c r="B9" s="1">
        <v>66779306.710000001</v>
      </c>
      <c r="C9" s="8">
        <v>7.6162000000000001E-3</v>
      </c>
      <c r="D9" s="1">
        <v>22722155546.869999</v>
      </c>
      <c r="E9" s="8">
        <v>0.12434292</v>
      </c>
      <c r="F9" s="1">
        <v>69650472.599999994</v>
      </c>
      <c r="G9" s="8">
        <v>1.455819E-2</v>
      </c>
      <c r="H9" s="1">
        <v>20284856561.060001</v>
      </c>
      <c r="I9" s="8">
        <v>7.6704666914952369E-2</v>
      </c>
      <c r="J9" s="1">
        <v>8795388306.9899998</v>
      </c>
      <c r="K9" s="8">
        <v>6.6901849999999999E-2</v>
      </c>
      <c r="L9" s="6">
        <v>0</v>
      </c>
      <c r="M9" s="6">
        <v>0</v>
      </c>
      <c r="N9" s="1">
        <v>14653146761.389999</v>
      </c>
      <c r="O9" s="8">
        <v>9.0184219999999995E-2</v>
      </c>
      <c r="P9" s="3">
        <f t="shared" si="0"/>
        <v>66591976955.619995</v>
      </c>
      <c r="Q9" s="2">
        <f t="shared" si="1"/>
        <v>8.7356721143225249E-2</v>
      </c>
      <c r="R9" s="1">
        <v>708013645.44000006</v>
      </c>
      <c r="S9" s="8">
        <v>3.7051260000000003E-2</v>
      </c>
      <c r="T9" s="1">
        <v>122025272.97</v>
      </c>
      <c r="U9" s="8">
        <v>4.8327600000000002E-3</v>
      </c>
      <c r="V9" s="3">
        <f t="shared" si="2"/>
        <v>830038918.41000009</v>
      </c>
      <c r="W9" s="2">
        <f t="shared" si="3"/>
        <v>1.8712012687857531E-2</v>
      </c>
      <c r="X9" s="1">
        <v>4336433897.46</v>
      </c>
      <c r="Y9" s="8">
        <v>7.7805170000000007E-2</v>
      </c>
      <c r="Z9" s="3">
        <f t="shared" si="4"/>
        <v>71758449771.490005</v>
      </c>
      <c r="AA9" s="2">
        <f t="shared" si="5"/>
        <v>8.3208569561303319E-2</v>
      </c>
      <c r="AB9" s="16"/>
    </row>
    <row r="10" spans="1:28">
      <c r="A10" s="12" t="s">
        <v>21</v>
      </c>
      <c r="B10" s="1">
        <v>1564627022.03</v>
      </c>
      <c r="C10" s="8">
        <v>0.17844618000000001</v>
      </c>
      <c r="D10" s="1">
        <v>3799114915.9400001</v>
      </c>
      <c r="E10" s="8">
        <v>2.078998E-2</v>
      </c>
      <c r="F10" s="1">
        <v>765622961.90999997</v>
      </c>
      <c r="G10" s="8">
        <v>0.16002889000000001</v>
      </c>
      <c r="H10" s="1">
        <v>8805485927.4899998</v>
      </c>
      <c r="I10" s="8">
        <v>3.3296851918046107E-2</v>
      </c>
      <c r="J10" s="1">
        <v>3799929484.8200002</v>
      </c>
      <c r="K10" s="8">
        <v>2.8904050000000001E-2</v>
      </c>
      <c r="L10" s="1">
        <v>48062442.240000002</v>
      </c>
      <c r="M10" s="8">
        <v>6.3173300000000003E-3</v>
      </c>
      <c r="N10" s="1">
        <v>4199225951.0300002</v>
      </c>
      <c r="O10" s="8">
        <v>2.5844539999999999E-2</v>
      </c>
      <c r="P10" s="3">
        <f t="shared" si="0"/>
        <v>22982068705.459999</v>
      </c>
      <c r="Q10" s="2">
        <f t="shared" si="1"/>
        <v>3.0148349080179684E-2</v>
      </c>
      <c r="R10" s="1">
        <v>344833967.64999998</v>
      </c>
      <c r="S10" s="8">
        <v>1.8045599999999998E-2</v>
      </c>
      <c r="T10" s="1">
        <v>845559155.97000003</v>
      </c>
      <c r="U10" s="8">
        <v>3.3488049999999998E-2</v>
      </c>
      <c r="V10" s="3">
        <f t="shared" si="2"/>
        <v>1190393123.6199999</v>
      </c>
      <c r="W10" s="2">
        <f t="shared" si="3"/>
        <v>2.6835670880811843E-2</v>
      </c>
      <c r="X10" s="1">
        <v>1245312945.3199999</v>
      </c>
      <c r="Y10" s="8">
        <v>2.2343660000000001E-2</v>
      </c>
      <c r="Z10" s="3">
        <f t="shared" si="4"/>
        <v>25417774774.399998</v>
      </c>
      <c r="AA10" s="2">
        <f t="shared" si="5"/>
        <v>2.9473555896820585E-2</v>
      </c>
      <c r="AB10" s="16"/>
    </row>
    <row r="11" spans="1:28">
      <c r="A11" s="12" t="s">
        <v>22</v>
      </c>
      <c r="B11" s="1">
        <v>341637918.81999999</v>
      </c>
      <c r="C11" s="8">
        <v>3.8963909999999997E-2</v>
      </c>
      <c r="D11" s="1">
        <v>10751081685.690001</v>
      </c>
      <c r="E11" s="8">
        <v>5.8833370000000003E-2</v>
      </c>
      <c r="F11" s="1">
        <v>378646334.44999999</v>
      </c>
      <c r="G11" s="8">
        <v>7.9143850000000002E-2</v>
      </c>
      <c r="H11" s="1">
        <v>26308032408.259998</v>
      </c>
      <c r="I11" s="8">
        <v>9.9480558661535143E-2</v>
      </c>
      <c r="J11" s="1">
        <v>8442619775.4700003</v>
      </c>
      <c r="K11" s="8">
        <v>6.4218529999999996E-2</v>
      </c>
      <c r="L11" s="6">
        <v>0</v>
      </c>
      <c r="M11" s="6">
        <v>0</v>
      </c>
      <c r="N11" s="1">
        <v>7601197393.9300003</v>
      </c>
      <c r="O11" s="8">
        <v>4.6782310000000001E-2</v>
      </c>
      <c r="P11" s="3">
        <f t="shared" si="0"/>
        <v>53823215516.620003</v>
      </c>
      <c r="Q11" s="2">
        <f t="shared" si="1"/>
        <v>7.0606398005732735E-2</v>
      </c>
      <c r="R11" s="1">
        <v>204150062</v>
      </c>
      <c r="S11" s="8">
        <v>1.0683430000000001E-2</v>
      </c>
      <c r="T11" s="6">
        <v>0</v>
      </c>
      <c r="U11" s="6">
        <v>0</v>
      </c>
      <c r="V11" s="3">
        <f t="shared" si="2"/>
        <v>204150062</v>
      </c>
      <c r="W11" s="2">
        <f t="shared" si="3"/>
        <v>4.6022643826008798E-3</v>
      </c>
      <c r="X11" s="1">
        <v>1127762502.8599999</v>
      </c>
      <c r="Y11" s="8">
        <v>2.0234539999999999E-2</v>
      </c>
      <c r="Z11" s="3">
        <f t="shared" si="4"/>
        <v>55155128081.480003</v>
      </c>
      <c r="AA11" s="2">
        <f t="shared" si="5"/>
        <v>6.3955942836627533E-2</v>
      </c>
      <c r="AB11" s="16"/>
    </row>
    <row r="12" spans="1:28">
      <c r="A12" s="13" t="s">
        <v>23</v>
      </c>
      <c r="B12" s="3">
        <f t="shared" ref="B12:AA12" si="6">SUM(B6:B11)</f>
        <v>8768061026.4899998</v>
      </c>
      <c r="C12" s="7">
        <f t="shared" si="6"/>
        <v>1</v>
      </c>
      <c r="D12" s="3">
        <f t="shared" si="6"/>
        <v>182737826526.61002</v>
      </c>
      <c r="E12" s="7">
        <f t="shared" si="6"/>
        <v>1</v>
      </c>
      <c r="F12" s="3">
        <f t="shared" si="6"/>
        <v>4784279760.4399996</v>
      </c>
      <c r="G12" s="7">
        <f t="shared" si="6"/>
        <v>1</v>
      </c>
      <c r="H12" s="3">
        <f t="shared" si="6"/>
        <v>264454007518.88</v>
      </c>
      <c r="I12" s="7">
        <f t="shared" si="6"/>
        <v>1</v>
      </c>
      <c r="J12" s="3">
        <f t="shared" si="6"/>
        <v>131467033494.06001</v>
      </c>
      <c r="K12" s="7">
        <f t="shared" si="6"/>
        <v>0.99999999000000006</v>
      </c>
      <c r="L12" s="3">
        <f t="shared" si="6"/>
        <v>7608031529.9200001</v>
      </c>
      <c r="M12" s="7">
        <f t="shared" si="6"/>
        <v>1</v>
      </c>
      <c r="N12" s="3">
        <f>SUM(N6:N11)</f>
        <v>162480169784.20999</v>
      </c>
      <c r="O12" s="7">
        <f t="shared" si="6"/>
        <v>1</v>
      </c>
      <c r="P12" s="3">
        <f t="shared" si="6"/>
        <v>762299409640.60999</v>
      </c>
      <c r="Q12" s="7">
        <f t="shared" si="6"/>
        <v>1</v>
      </c>
      <c r="R12" s="3">
        <f t="shared" si="6"/>
        <v>19109031007.470001</v>
      </c>
      <c r="S12" s="7">
        <f t="shared" si="6"/>
        <v>0.99999999000000017</v>
      </c>
      <c r="T12" s="3">
        <f t="shared" si="6"/>
        <v>25249581412.060001</v>
      </c>
      <c r="U12" s="7">
        <f t="shared" si="6"/>
        <v>1.0000000100000002</v>
      </c>
      <c r="V12" s="3">
        <f t="shared" si="6"/>
        <v>44358612419.530006</v>
      </c>
      <c r="W12" s="7">
        <f t="shared" si="6"/>
        <v>0.99999999999999989</v>
      </c>
      <c r="X12" s="3">
        <f t="shared" si="6"/>
        <v>55734519354.989998</v>
      </c>
      <c r="Y12" s="7">
        <f t="shared" si="6"/>
        <v>0.99999998999999995</v>
      </c>
      <c r="Z12" s="3">
        <f t="shared" si="6"/>
        <v>862392541415.13013</v>
      </c>
      <c r="AA12" s="7">
        <f t="shared" si="6"/>
        <v>0.99999999999999989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1" sqref="G31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11744238.199999999</v>
      </c>
      <c r="C6" s="8">
        <v>1.2876299999999999E-3</v>
      </c>
      <c r="D6" s="1">
        <v>759432180.89999998</v>
      </c>
      <c r="E6" s="8">
        <v>4.1021E-3</v>
      </c>
      <c r="F6" s="1">
        <v>140915294.63999999</v>
      </c>
      <c r="G6" s="8">
        <v>2.8400849999999998E-2</v>
      </c>
      <c r="H6" s="1">
        <v>4024449921.48</v>
      </c>
      <c r="I6" s="8">
        <v>1.5033570919203963E-2</v>
      </c>
      <c r="J6" s="1">
        <v>1840829067.9300001</v>
      </c>
      <c r="K6" s="8">
        <v>1.38412E-2</v>
      </c>
      <c r="L6" s="1">
        <v>1128224751.8800001</v>
      </c>
      <c r="M6" s="8">
        <v>0.14745694000000001</v>
      </c>
      <c r="N6" s="1">
        <v>5663780787.6700001</v>
      </c>
      <c r="O6" s="8">
        <v>3.4417629999999998E-2</v>
      </c>
      <c r="P6" s="3">
        <f t="shared" ref="P6:P11" si="0">+B6+D6+F6+H6+J6+L6+N6</f>
        <v>13569376242.700001</v>
      </c>
      <c r="Q6" s="2">
        <f t="shared" ref="Q6:Q11" si="1">+P6/$P$12</f>
        <v>1.7574167389689508E-2</v>
      </c>
      <c r="R6" s="1">
        <v>493958058.99000001</v>
      </c>
      <c r="S6" s="8">
        <v>2.5764410000000001E-2</v>
      </c>
      <c r="T6" s="1">
        <v>2048050835.04</v>
      </c>
      <c r="U6" s="8">
        <v>8.089847E-2</v>
      </c>
      <c r="V6" s="3">
        <f t="shared" ref="V6:V11" si="2">R6+T6</f>
        <v>2542008894.0299997</v>
      </c>
      <c r="W6" s="2">
        <f t="shared" ref="W6:W11" si="3">V6/$V$12</f>
        <v>5.7138670110959147E-2</v>
      </c>
      <c r="X6" s="1">
        <v>703376774.45000005</v>
      </c>
      <c r="Y6" s="8">
        <v>1.2458810000000001E-2</v>
      </c>
      <c r="Z6" s="3">
        <f t="shared" ref="Z6:Z11" si="4">P6+V6+X6</f>
        <v>16814761911.18</v>
      </c>
      <c r="AA6" s="2">
        <f t="shared" ref="AA6:AA11" si="5">Z6/$Z$12</f>
        <v>1.9259457519974557E-2</v>
      </c>
      <c r="AB6" s="16"/>
    </row>
    <row r="7" spans="1:28">
      <c r="A7" s="12" t="s">
        <v>18</v>
      </c>
      <c r="B7" s="1">
        <v>256023876.97</v>
      </c>
      <c r="C7" s="8">
        <v>2.8070189999999998E-2</v>
      </c>
      <c r="D7" s="6">
        <v>147876494.31999999</v>
      </c>
      <c r="E7" s="8">
        <v>7.9876000000000003E-4</v>
      </c>
      <c r="F7" s="1">
        <v>591621340.99000001</v>
      </c>
      <c r="G7" s="8">
        <v>0.11923865</v>
      </c>
      <c r="H7" s="1">
        <v>208049102.65000001</v>
      </c>
      <c r="I7" s="8">
        <v>7.7717973894312839E-4</v>
      </c>
      <c r="J7" s="1">
        <v>1204336.17</v>
      </c>
      <c r="K7" s="8">
        <v>9.0599999999999997E-6</v>
      </c>
      <c r="L7" s="6">
        <v>0</v>
      </c>
      <c r="M7" s="6">
        <v>0</v>
      </c>
      <c r="N7" s="1">
        <v>390092866.61000001</v>
      </c>
      <c r="O7" s="8">
        <v>2.3705100000000002E-3</v>
      </c>
      <c r="P7" s="3">
        <f t="shared" si="0"/>
        <v>1594868017.71</v>
      </c>
      <c r="Q7" s="2">
        <f t="shared" si="1"/>
        <v>2.065568601414268E-3</v>
      </c>
      <c r="R7" s="1">
        <v>64107377.700000003</v>
      </c>
      <c r="S7" s="8">
        <v>3.3437800000000002E-3</v>
      </c>
      <c r="T7" s="1">
        <v>2027641743.8199999</v>
      </c>
      <c r="U7" s="8">
        <v>8.009231E-2</v>
      </c>
      <c r="V7" s="3">
        <f t="shared" si="2"/>
        <v>2091749121.52</v>
      </c>
      <c r="W7" s="2">
        <f t="shared" si="3"/>
        <v>4.7017838249943336E-2</v>
      </c>
      <c r="X7" s="1">
        <v>112085019.15000001</v>
      </c>
      <c r="Y7" s="8">
        <v>1.9853399999999999E-3</v>
      </c>
      <c r="Z7" s="3">
        <f t="shared" si="4"/>
        <v>3798702158.3800001</v>
      </c>
      <c r="AA7" s="2">
        <f t="shared" si="5"/>
        <v>4.3509948720541298E-3</v>
      </c>
      <c r="AB7" s="16"/>
    </row>
    <row r="8" spans="1:28">
      <c r="A8" s="12" t="s">
        <v>19</v>
      </c>
      <c r="B8" s="1">
        <v>6822188038.8599997</v>
      </c>
      <c r="C8" s="8">
        <v>0.74797743000000005</v>
      </c>
      <c r="D8" s="1">
        <v>132167018115</v>
      </c>
      <c r="E8" s="8">
        <v>0.71390483999999998</v>
      </c>
      <c r="F8" s="1">
        <v>2947740044.9200001</v>
      </c>
      <c r="G8" s="8">
        <v>0.59410390000000002</v>
      </c>
      <c r="H8" s="1">
        <v>207069894484.53</v>
      </c>
      <c r="I8" s="8">
        <v>0.77352184887430553</v>
      </c>
      <c r="J8" s="1">
        <v>108491386292.81</v>
      </c>
      <c r="K8" s="8">
        <v>0.81574736000000003</v>
      </c>
      <c r="L8" s="1">
        <v>6474527995.7700005</v>
      </c>
      <c r="M8" s="8">
        <v>0.84620910999999999</v>
      </c>
      <c r="N8" s="1">
        <v>131366294409.02</v>
      </c>
      <c r="O8" s="8">
        <v>0.79828584999999996</v>
      </c>
      <c r="P8" s="3">
        <f t="shared" si="0"/>
        <v>595339049380.91003</v>
      </c>
      <c r="Q8" s="2">
        <f t="shared" si="1"/>
        <v>0.77104414530972742</v>
      </c>
      <c r="R8" s="1">
        <v>17352798432.169998</v>
      </c>
      <c r="S8" s="8">
        <v>0.90510659000000004</v>
      </c>
      <c r="T8" s="1">
        <v>20265539400.599998</v>
      </c>
      <c r="U8" s="8">
        <v>0.80049340000000002</v>
      </c>
      <c r="V8" s="3">
        <f t="shared" si="2"/>
        <v>37618337832.769997</v>
      </c>
      <c r="W8" s="2">
        <f t="shared" si="3"/>
        <v>0.84557603263991243</v>
      </c>
      <c r="X8" s="1">
        <v>48051014738.449997</v>
      </c>
      <c r="Y8" s="8">
        <v>0.85112027999999995</v>
      </c>
      <c r="Z8" s="3">
        <f t="shared" si="4"/>
        <v>681008401952.13</v>
      </c>
      <c r="AA8" s="2">
        <f t="shared" si="5"/>
        <v>0.78002010717869164</v>
      </c>
      <c r="AB8" s="16"/>
    </row>
    <row r="9" spans="1:28">
      <c r="A9" s="12" t="s">
        <v>20</v>
      </c>
      <c r="B9" s="1">
        <v>66740331.030000001</v>
      </c>
      <c r="C9" s="8">
        <v>7.3173400000000003E-3</v>
      </c>
      <c r="D9" s="1">
        <v>36209627676.860001</v>
      </c>
      <c r="E9" s="8">
        <v>0.19558759000000001</v>
      </c>
      <c r="F9" s="1">
        <v>77849331.810000002</v>
      </c>
      <c r="G9" s="8">
        <v>1.569019E-2</v>
      </c>
      <c r="H9" s="1">
        <v>21116346892.060001</v>
      </c>
      <c r="I9" s="8">
        <v>7.8881363850976133E-2</v>
      </c>
      <c r="J9" s="1">
        <v>9508462789.1499996</v>
      </c>
      <c r="K9" s="8">
        <v>7.1494189999999999E-2</v>
      </c>
      <c r="L9" s="6">
        <v>0</v>
      </c>
      <c r="M9" s="6">
        <v>0</v>
      </c>
      <c r="N9" s="1">
        <v>14730245361.940001</v>
      </c>
      <c r="O9" s="8">
        <v>8.9512659999999994E-2</v>
      </c>
      <c r="P9" s="3">
        <f t="shared" si="0"/>
        <v>81709272382.849991</v>
      </c>
      <c r="Q9" s="2">
        <f t="shared" si="1"/>
        <v>0.10582449808026059</v>
      </c>
      <c r="R9" s="1">
        <v>711642826.62</v>
      </c>
      <c r="S9" s="8">
        <v>3.7118659999999998E-2</v>
      </c>
      <c r="T9" s="1">
        <v>124321145.09999999</v>
      </c>
      <c r="U9" s="8">
        <v>4.9107100000000004E-3</v>
      </c>
      <c r="V9" s="3">
        <f t="shared" si="2"/>
        <v>835963971.72000003</v>
      </c>
      <c r="W9" s="2">
        <f t="shared" si="3"/>
        <v>1.8790598930214661E-2</v>
      </c>
      <c r="X9" s="1">
        <v>4366892086.5799999</v>
      </c>
      <c r="Y9" s="8">
        <v>7.7350089999999996E-2</v>
      </c>
      <c r="Z9" s="3">
        <f t="shared" si="4"/>
        <v>86912128441.149994</v>
      </c>
      <c r="AA9" s="2">
        <f t="shared" si="5"/>
        <v>9.9548269224671637E-2</v>
      </c>
      <c r="AB9" s="16"/>
    </row>
    <row r="10" spans="1:28">
      <c r="A10" s="12" t="s">
        <v>21</v>
      </c>
      <c r="B10" s="1">
        <v>1566309409.8</v>
      </c>
      <c r="C10" s="8">
        <v>0.17172849000000001</v>
      </c>
      <c r="D10" s="1">
        <v>3783694871.1500001</v>
      </c>
      <c r="E10" s="8">
        <v>2.0437759999999999E-2</v>
      </c>
      <c r="F10" s="1">
        <v>822088799.66999996</v>
      </c>
      <c r="G10" s="8">
        <v>0.16568833999999999</v>
      </c>
      <c r="H10" s="1">
        <v>8750405569.2399998</v>
      </c>
      <c r="I10" s="8">
        <v>3.268765800633671E-2</v>
      </c>
      <c r="J10" s="1">
        <v>3806849337.25</v>
      </c>
      <c r="K10" s="8">
        <v>2.8623719999999998E-2</v>
      </c>
      <c r="L10" s="1">
        <v>48462414.579999998</v>
      </c>
      <c r="M10" s="8">
        <v>6.3339499999999996E-3</v>
      </c>
      <c r="N10" s="1">
        <v>4160245616.2800002</v>
      </c>
      <c r="O10" s="8">
        <v>2.528095E-2</v>
      </c>
      <c r="P10" s="3">
        <f t="shared" si="0"/>
        <v>22938056017.970001</v>
      </c>
      <c r="Q10" s="2">
        <f t="shared" si="1"/>
        <v>2.9707867837384716E-2</v>
      </c>
      <c r="R10" s="1">
        <v>348952633.75</v>
      </c>
      <c r="S10" s="8">
        <v>1.8201060000000002E-2</v>
      </c>
      <c r="T10" s="1">
        <v>850757405.49000001</v>
      </c>
      <c r="U10" s="8">
        <v>3.3605110000000001E-2</v>
      </c>
      <c r="V10" s="3">
        <f t="shared" si="2"/>
        <v>1199710039.24</v>
      </c>
      <c r="W10" s="2">
        <f t="shared" si="3"/>
        <v>2.6966796348325921E-2</v>
      </c>
      <c r="X10" s="1">
        <v>1248432530</v>
      </c>
      <c r="Y10" s="8">
        <v>2.2113290000000001E-2</v>
      </c>
      <c r="Z10" s="3">
        <f t="shared" si="4"/>
        <v>25386198587.210003</v>
      </c>
      <c r="AA10" s="2">
        <f t="shared" si="5"/>
        <v>2.9077094035980803E-2</v>
      </c>
      <c r="AB10" s="16"/>
    </row>
    <row r="11" spans="1:28">
      <c r="A11" s="12" t="s">
        <v>22</v>
      </c>
      <c r="B11" s="1">
        <v>397841582.41000003</v>
      </c>
      <c r="C11" s="8">
        <v>4.361893E-2</v>
      </c>
      <c r="D11" s="1">
        <v>12064892492.690001</v>
      </c>
      <c r="E11" s="8">
        <v>6.5168950000000003E-2</v>
      </c>
      <c r="F11" s="1">
        <v>381442603.31</v>
      </c>
      <c r="G11" s="8">
        <v>7.6878059999999998E-2</v>
      </c>
      <c r="H11" s="1">
        <v>26528391967.560001</v>
      </c>
      <c r="I11" s="8">
        <v>9.9098378610234614E-2</v>
      </c>
      <c r="J11" s="1">
        <v>9347574573.6000004</v>
      </c>
      <c r="K11" s="8">
        <v>7.0284470000000002E-2</v>
      </c>
      <c r="L11" s="6">
        <v>0</v>
      </c>
      <c r="M11" s="6">
        <v>0</v>
      </c>
      <c r="N11" s="1">
        <v>8249810456.7700005</v>
      </c>
      <c r="O11" s="8">
        <v>5.0132389999999999E-2</v>
      </c>
      <c r="P11" s="3">
        <f t="shared" si="0"/>
        <v>56969953676.339996</v>
      </c>
      <c r="Q11" s="2">
        <f t="shared" si="1"/>
        <v>7.378375278152359E-2</v>
      </c>
      <c r="R11" s="1">
        <v>200645588.5</v>
      </c>
      <c r="S11" s="8">
        <v>1.0465500000000001E-2</v>
      </c>
      <c r="T11" s="6">
        <v>0</v>
      </c>
      <c r="U11" s="6">
        <v>0</v>
      </c>
      <c r="V11" s="3">
        <f t="shared" si="2"/>
        <v>200645588.5</v>
      </c>
      <c r="W11" s="2">
        <f t="shared" si="3"/>
        <v>4.5100637206446602E-3</v>
      </c>
      <c r="X11" s="1">
        <v>1974396242</v>
      </c>
      <c r="Y11" s="8">
        <v>3.4972179999999999E-2</v>
      </c>
      <c r="Z11" s="3">
        <f t="shared" si="4"/>
        <v>59144995506.839996</v>
      </c>
      <c r="AA11" s="2">
        <f t="shared" si="5"/>
        <v>6.7744077168627181E-2</v>
      </c>
      <c r="AB11" s="16"/>
    </row>
    <row r="12" spans="1:28">
      <c r="A12" s="13" t="s">
        <v>23</v>
      </c>
      <c r="B12" s="3">
        <f t="shared" ref="B12:AA12" si="6">SUM(B6:B11)</f>
        <v>9120847477.2699986</v>
      </c>
      <c r="C12" s="7">
        <f t="shared" si="6"/>
        <v>1.0000000099999999</v>
      </c>
      <c r="D12" s="3">
        <f t="shared" si="6"/>
        <v>185132541830.92001</v>
      </c>
      <c r="E12" s="7">
        <f t="shared" si="6"/>
        <v>1</v>
      </c>
      <c r="F12" s="3">
        <f t="shared" si="6"/>
        <v>4961657415.3400002</v>
      </c>
      <c r="G12" s="7">
        <f t="shared" si="6"/>
        <v>0.99999999000000006</v>
      </c>
      <c r="H12" s="3">
        <f t="shared" si="6"/>
        <v>267697537937.51999</v>
      </c>
      <c r="I12" s="7">
        <f t="shared" si="6"/>
        <v>1</v>
      </c>
      <c r="J12" s="3">
        <f t="shared" si="6"/>
        <v>132996306396.91</v>
      </c>
      <c r="K12" s="7">
        <f t="shared" si="6"/>
        <v>1</v>
      </c>
      <c r="L12" s="3">
        <f t="shared" si="6"/>
        <v>7651215162.2300005</v>
      </c>
      <c r="M12" s="7">
        <f t="shared" si="6"/>
        <v>1</v>
      </c>
      <c r="N12" s="3">
        <f>SUM(N6:N11)</f>
        <v>164560469498.28998</v>
      </c>
      <c r="O12" s="7">
        <f t="shared" si="6"/>
        <v>0.99999998999999995</v>
      </c>
      <c r="P12" s="3">
        <f t="shared" si="6"/>
        <v>772120575718.47998</v>
      </c>
      <c r="Q12" s="7">
        <f t="shared" si="6"/>
        <v>1</v>
      </c>
      <c r="R12" s="3">
        <f t="shared" si="6"/>
        <v>19172104917.729996</v>
      </c>
      <c r="S12" s="7">
        <f t="shared" si="6"/>
        <v>1</v>
      </c>
      <c r="T12" s="3">
        <f t="shared" si="6"/>
        <v>25316310530.049999</v>
      </c>
      <c r="U12" s="7">
        <f t="shared" si="6"/>
        <v>1</v>
      </c>
      <c r="V12" s="3">
        <f t="shared" si="6"/>
        <v>44488415447.779991</v>
      </c>
      <c r="W12" s="7">
        <f t="shared" si="6"/>
        <v>1</v>
      </c>
      <c r="X12" s="3">
        <f t="shared" si="6"/>
        <v>56456197390.629997</v>
      </c>
      <c r="Y12" s="7">
        <f t="shared" si="6"/>
        <v>0.99999998999999995</v>
      </c>
      <c r="Z12" s="3">
        <f t="shared" si="6"/>
        <v>873065188556.89001</v>
      </c>
      <c r="AA12" s="7">
        <f t="shared" si="6"/>
        <v>0.99999999999999989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X29" sqref="X29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11776925.449999999</v>
      </c>
      <c r="C6" s="8">
        <v>1.28111E-3</v>
      </c>
      <c r="D6" s="1">
        <v>1233394296.6600001</v>
      </c>
      <c r="E6" s="8">
        <v>6.6008799999999999E-3</v>
      </c>
      <c r="F6" s="1">
        <v>110359235.39</v>
      </c>
      <c r="G6" s="8">
        <v>2.1438680000000002E-2</v>
      </c>
      <c r="H6" s="1">
        <v>4910387401.3199997</v>
      </c>
      <c r="I6" s="8">
        <v>1.819701288996722E-2</v>
      </c>
      <c r="J6" s="1">
        <v>1514260884.28</v>
      </c>
      <c r="K6" s="8">
        <v>1.129642E-2</v>
      </c>
      <c r="L6" s="1">
        <v>1125183794.3499999</v>
      </c>
      <c r="M6" s="8">
        <v>0.14600955244631944</v>
      </c>
      <c r="N6" s="1">
        <v>5681446734.0299997</v>
      </c>
      <c r="O6" s="8">
        <v>3.4266739999999997E-2</v>
      </c>
      <c r="P6" s="3">
        <f t="shared" ref="P6:P11" si="0">+B6+D6+F6+H6+J6+L6+N6</f>
        <v>14586809271.48</v>
      </c>
      <c r="Q6" s="2">
        <f t="shared" ref="Q6:Q11" si="1">+P6/$P$12</f>
        <v>1.8734809886769364E-2</v>
      </c>
      <c r="R6" s="1">
        <v>227129781.38999999</v>
      </c>
      <c r="S6" s="8">
        <v>1.182805E-2</v>
      </c>
      <c r="T6" s="1">
        <v>1753773543.45</v>
      </c>
      <c r="U6" s="8">
        <v>6.9086060000000005E-2</v>
      </c>
      <c r="V6" s="3">
        <f t="shared" ref="V6:V11" si="2">R6+T6</f>
        <v>1980903324.8400002</v>
      </c>
      <c r="W6" s="2">
        <f t="shared" ref="W6:W11" si="3">V6/$V$12</f>
        <v>4.4426835928875502E-2</v>
      </c>
      <c r="X6" s="1">
        <v>577865858.35000002</v>
      </c>
      <c r="Y6" s="8">
        <v>1.014056E-2</v>
      </c>
      <c r="Z6" s="3">
        <f t="shared" ref="Z6:Z11" si="4">P6+V6+X6</f>
        <v>17145578454.67</v>
      </c>
      <c r="AA6" s="2">
        <f t="shared" ref="AA6:AA11" si="5">Z6/$Z$12</f>
        <v>1.9479903473065514E-2</v>
      </c>
      <c r="AB6" s="16"/>
    </row>
    <row r="7" spans="1:28">
      <c r="A7" s="12" t="s">
        <v>18</v>
      </c>
      <c r="B7" s="1">
        <v>201862225.09999999</v>
      </c>
      <c r="C7" s="8">
        <v>2.1958930000000002E-2</v>
      </c>
      <c r="D7" s="6">
        <v>159049131.56999999</v>
      </c>
      <c r="E7" s="8">
        <v>8.5119999999999998E-4</v>
      </c>
      <c r="F7" s="1">
        <v>643055379.92999995</v>
      </c>
      <c r="G7" s="8">
        <v>0.12492164</v>
      </c>
      <c r="H7" s="1">
        <v>225445661.11000001</v>
      </c>
      <c r="I7" s="8">
        <v>8.3546108808096149E-4</v>
      </c>
      <c r="J7" s="1">
        <v>76996171.489999995</v>
      </c>
      <c r="K7" s="8">
        <v>5.7439000000000004E-4</v>
      </c>
      <c r="L7" s="6">
        <v>0</v>
      </c>
      <c r="M7" s="6">
        <v>0</v>
      </c>
      <c r="N7" s="1">
        <v>155888103.05000001</v>
      </c>
      <c r="O7" s="8">
        <v>9.4021000000000003E-4</v>
      </c>
      <c r="P7" s="3">
        <f t="shared" si="0"/>
        <v>1462296672.25</v>
      </c>
      <c r="Q7" s="2">
        <f t="shared" si="1"/>
        <v>1.8781249307361113E-3</v>
      </c>
      <c r="R7" s="1">
        <v>7176493.29</v>
      </c>
      <c r="S7" s="8">
        <v>3.7372000000000002E-4</v>
      </c>
      <c r="T7" s="1">
        <v>2037422619.0899999</v>
      </c>
      <c r="U7" s="8">
        <v>8.0259800000000006E-2</v>
      </c>
      <c r="V7" s="3">
        <f t="shared" si="2"/>
        <v>2044599112.3799999</v>
      </c>
      <c r="W7" s="2">
        <f t="shared" si="3"/>
        <v>4.5855377275096247E-2</v>
      </c>
      <c r="X7" s="1">
        <v>51088500.780000001</v>
      </c>
      <c r="Y7" s="8">
        <v>8.9652000000000004E-4</v>
      </c>
      <c r="Z7" s="3">
        <f t="shared" si="4"/>
        <v>3557984285.4100003</v>
      </c>
      <c r="AA7" s="2">
        <f t="shared" si="5"/>
        <v>4.0423944063312017E-3</v>
      </c>
      <c r="AB7" s="16"/>
    </row>
    <row r="8" spans="1:28">
      <c r="A8" s="12" t="s">
        <v>19</v>
      </c>
      <c r="B8" s="1">
        <v>6947455779.9899998</v>
      </c>
      <c r="C8" s="8">
        <v>0.75575643000000003</v>
      </c>
      <c r="D8" s="1">
        <v>132857188659.89999</v>
      </c>
      <c r="E8" s="8">
        <v>0.71102520000000002</v>
      </c>
      <c r="F8" s="1">
        <v>3086950830.0900002</v>
      </c>
      <c r="G8" s="8">
        <v>0.59967923999999995</v>
      </c>
      <c r="H8" s="1">
        <v>207731296382.59</v>
      </c>
      <c r="I8" s="8">
        <v>0.76981483719745525</v>
      </c>
      <c r="J8" s="1">
        <v>108751203574.82001</v>
      </c>
      <c r="K8" s="8">
        <v>0.81128630000000002</v>
      </c>
      <c r="L8" s="1">
        <v>6532210726.2800007</v>
      </c>
      <c r="M8" s="8">
        <v>0.84765277407871353</v>
      </c>
      <c r="N8" s="1">
        <v>132716886259.94</v>
      </c>
      <c r="O8" s="8">
        <v>0.80046061999999996</v>
      </c>
      <c r="P8" s="3">
        <f t="shared" si="0"/>
        <v>598623192213.60999</v>
      </c>
      <c r="Q8" s="2">
        <f t="shared" si="1"/>
        <v>0.76885160361016203</v>
      </c>
      <c r="R8" s="1">
        <v>17396436218.02</v>
      </c>
      <c r="S8" s="8">
        <v>0.90593953999999999</v>
      </c>
      <c r="T8" s="1">
        <v>20612575634.240002</v>
      </c>
      <c r="U8" s="8">
        <v>0.81198724</v>
      </c>
      <c r="V8" s="3">
        <f t="shared" si="2"/>
        <v>38009011852.260002</v>
      </c>
      <c r="W8" s="2">
        <f t="shared" si="3"/>
        <v>0.85244954269306972</v>
      </c>
      <c r="X8" s="1">
        <v>48232867229.519997</v>
      </c>
      <c r="Y8" s="8">
        <v>0.84640439999999995</v>
      </c>
      <c r="Z8" s="3">
        <f t="shared" si="4"/>
        <v>684865071295.39001</v>
      </c>
      <c r="AA8" s="2">
        <f t="shared" si="5"/>
        <v>0.77810763376575176</v>
      </c>
      <c r="AB8" s="16"/>
    </row>
    <row r="9" spans="1:28">
      <c r="A9" s="12" t="s">
        <v>20</v>
      </c>
      <c r="B9" s="1">
        <v>66909402.25</v>
      </c>
      <c r="C9" s="8">
        <v>7.2785200000000001E-3</v>
      </c>
      <c r="D9" s="1">
        <v>36670113552.650002</v>
      </c>
      <c r="E9" s="8">
        <v>0.19625113999999999</v>
      </c>
      <c r="F9" s="1">
        <v>78166853.319999993</v>
      </c>
      <c r="G9" s="8">
        <v>1.5184899999999999E-2</v>
      </c>
      <c r="H9" s="1">
        <v>21177036292.650002</v>
      </c>
      <c r="I9" s="8">
        <v>7.8478289164122653E-2</v>
      </c>
      <c r="J9" s="1">
        <v>9527935660.4500008</v>
      </c>
      <c r="K9" s="8">
        <v>7.1078600000000006E-2</v>
      </c>
      <c r="L9" s="6">
        <v>0</v>
      </c>
      <c r="M9" s="6">
        <v>0</v>
      </c>
      <c r="N9" s="1">
        <v>14763156780.93</v>
      </c>
      <c r="O9" s="8">
        <v>8.9041609999999993E-2</v>
      </c>
      <c r="P9" s="3">
        <f t="shared" si="0"/>
        <v>82283318542.25</v>
      </c>
      <c r="Q9" s="2">
        <f t="shared" si="1"/>
        <v>0.10568194188674196</v>
      </c>
      <c r="R9" s="1">
        <v>713431634.72000003</v>
      </c>
      <c r="S9" s="8">
        <v>3.7152780000000003E-2</v>
      </c>
      <c r="T9" s="1">
        <v>124849385.75</v>
      </c>
      <c r="U9" s="8">
        <v>4.9181700000000004E-3</v>
      </c>
      <c r="V9" s="3">
        <f t="shared" si="2"/>
        <v>838281020.47000003</v>
      </c>
      <c r="W9" s="2">
        <f t="shared" si="3"/>
        <v>1.8800601165995374E-2</v>
      </c>
      <c r="X9" s="1">
        <v>4384878402.8599997</v>
      </c>
      <c r="Y9" s="8">
        <v>7.6947119999999994E-2</v>
      </c>
      <c r="Z9" s="3">
        <f t="shared" si="4"/>
        <v>87506477965.580002</v>
      </c>
      <c r="AA9" s="2">
        <f t="shared" si="5"/>
        <v>9.9420252780864332E-2</v>
      </c>
      <c r="AB9" s="16"/>
    </row>
    <row r="10" spans="1:28">
      <c r="A10" s="12" t="s">
        <v>21</v>
      </c>
      <c r="B10" s="1">
        <v>1568656188.7</v>
      </c>
      <c r="C10" s="8">
        <v>0.17064117000000001</v>
      </c>
      <c r="D10" s="1">
        <v>3855623887.8200002</v>
      </c>
      <c r="E10" s="8">
        <v>2.0634530000000002E-2</v>
      </c>
      <c r="F10" s="1">
        <v>849711578.96000004</v>
      </c>
      <c r="G10" s="8">
        <v>0.16506721999999999</v>
      </c>
      <c r="H10" s="1">
        <v>8797412464.6299992</v>
      </c>
      <c r="I10" s="8">
        <v>3.2601628941577247E-2</v>
      </c>
      <c r="J10" s="1">
        <v>3818162227.5900002</v>
      </c>
      <c r="K10" s="8">
        <v>2.848357E-2</v>
      </c>
      <c r="L10" s="1">
        <v>48839595.549999997</v>
      </c>
      <c r="M10" s="8">
        <v>6.3376734749670321E-3</v>
      </c>
      <c r="N10" s="1">
        <v>4188047765.6399999</v>
      </c>
      <c r="O10" s="8">
        <v>2.525954E-2</v>
      </c>
      <c r="P10" s="3">
        <f t="shared" si="0"/>
        <v>23126453708.889999</v>
      </c>
      <c r="Q10" s="2">
        <f t="shared" si="1"/>
        <v>2.9702843543608366E-2</v>
      </c>
      <c r="R10" s="1">
        <v>351180162.38999999</v>
      </c>
      <c r="S10" s="8">
        <v>1.828811E-2</v>
      </c>
      <c r="T10" s="1">
        <v>856723118.46000004</v>
      </c>
      <c r="U10" s="8">
        <v>3.3748729999999998E-2</v>
      </c>
      <c r="V10" s="3">
        <f t="shared" si="2"/>
        <v>1207903280.8499999</v>
      </c>
      <c r="W10" s="2">
        <f t="shared" si="3"/>
        <v>2.7090328035371349E-2</v>
      </c>
      <c r="X10" s="1">
        <v>1254250079.5799999</v>
      </c>
      <c r="Y10" s="8">
        <v>2.200995E-2</v>
      </c>
      <c r="Z10" s="3">
        <f t="shared" si="4"/>
        <v>25588607069.32</v>
      </c>
      <c r="AA10" s="2">
        <f t="shared" si="5"/>
        <v>2.9072428033758591E-2</v>
      </c>
      <c r="AB10" s="16"/>
    </row>
    <row r="11" spans="1:28">
      <c r="A11" s="12" t="s">
        <v>22</v>
      </c>
      <c r="B11" s="1">
        <v>396057487.99000001</v>
      </c>
      <c r="C11" s="8">
        <v>4.3083829999999997E-2</v>
      </c>
      <c r="D11" s="1">
        <v>12077626316.76</v>
      </c>
      <c r="E11" s="8">
        <v>6.4637050000000001E-2</v>
      </c>
      <c r="F11" s="1">
        <v>379426074.36000001</v>
      </c>
      <c r="G11" s="8">
        <v>7.3708309999999999E-2</v>
      </c>
      <c r="H11" s="1">
        <v>27004216325.18</v>
      </c>
      <c r="I11" s="8">
        <v>0.10007277071879658</v>
      </c>
      <c r="J11" s="1">
        <v>10359315811.25</v>
      </c>
      <c r="K11" s="8">
        <v>7.7280719999999997E-2</v>
      </c>
      <c r="L11" s="6">
        <v>0</v>
      </c>
      <c r="M11" s="6">
        <v>0</v>
      </c>
      <c r="N11" s="1">
        <v>8295218319.9099998</v>
      </c>
      <c r="O11" s="8">
        <v>5.0031279999999997E-2</v>
      </c>
      <c r="P11" s="3">
        <f t="shared" si="0"/>
        <v>58511860335.449997</v>
      </c>
      <c r="Q11" s="2">
        <f t="shared" si="1"/>
        <v>7.5150676141982203E-2</v>
      </c>
      <c r="R11" s="1">
        <v>507291605.29000002</v>
      </c>
      <c r="S11" s="8">
        <v>2.6417800000000002E-2</v>
      </c>
      <c r="T11" s="6">
        <v>0</v>
      </c>
      <c r="U11" s="6">
        <v>0</v>
      </c>
      <c r="V11" s="3">
        <f t="shared" si="2"/>
        <v>507291605.29000002</v>
      </c>
      <c r="W11" s="2">
        <f t="shared" si="3"/>
        <v>1.1377314901591714E-2</v>
      </c>
      <c r="X11" s="1">
        <v>2484655402.8099999</v>
      </c>
      <c r="Y11" s="8">
        <v>4.3601460000000002E-2</v>
      </c>
      <c r="Z11" s="3">
        <f t="shared" si="4"/>
        <v>61503807343.549995</v>
      </c>
      <c r="AA11" s="2">
        <f t="shared" si="5"/>
        <v>6.9877387540228736E-2</v>
      </c>
      <c r="AB11" s="16"/>
    </row>
    <row r="12" spans="1:28">
      <c r="A12" s="13" t="s">
        <v>23</v>
      </c>
      <c r="B12" s="3">
        <f t="shared" ref="B12:AA12" si="6">SUM(B6:B11)</f>
        <v>9192718009.4799995</v>
      </c>
      <c r="C12" s="7">
        <f t="shared" si="6"/>
        <v>0.99999999000000006</v>
      </c>
      <c r="D12" s="3">
        <f t="shared" si="6"/>
        <v>186852995845.36002</v>
      </c>
      <c r="E12" s="7">
        <f t="shared" si="6"/>
        <v>1</v>
      </c>
      <c r="F12" s="3">
        <f t="shared" si="6"/>
        <v>5147669952.0500002</v>
      </c>
      <c r="G12" s="7">
        <f t="shared" si="6"/>
        <v>0.99999998999999984</v>
      </c>
      <c r="H12" s="3">
        <f t="shared" si="6"/>
        <v>269845794527.47998</v>
      </c>
      <c r="I12" s="7">
        <f t="shared" si="6"/>
        <v>1</v>
      </c>
      <c r="J12" s="3">
        <f t="shared" si="6"/>
        <v>134047874329.88</v>
      </c>
      <c r="K12" s="7">
        <f t="shared" si="6"/>
        <v>1</v>
      </c>
      <c r="L12" s="3">
        <f t="shared" si="6"/>
        <v>7706234116.1800013</v>
      </c>
      <c r="M12" s="7">
        <f t="shared" si="6"/>
        <v>1</v>
      </c>
      <c r="N12" s="3">
        <f>SUM(N6:N11)</f>
        <v>165800643963.5</v>
      </c>
      <c r="O12" s="7">
        <f t="shared" si="6"/>
        <v>0.99999999999999989</v>
      </c>
      <c r="P12" s="3">
        <f t="shared" si="6"/>
        <v>778593930743.92993</v>
      </c>
      <c r="Q12" s="7">
        <f t="shared" si="6"/>
        <v>1</v>
      </c>
      <c r="R12" s="3">
        <f t="shared" si="6"/>
        <v>19202645895.100002</v>
      </c>
      <c r="S12" s="7">
        <f t="shared" si="6"/>
        <v>1</v>
      </c>
      <c r="T12" s="3">
        <f t="shared" si="6"/>
        <v>25385344300.990002</v>
      </c>
      <c r="U12" s="7">
        <f t="shared" si="6"/>
        <v>1</v>
      </c>
      <c r="V12" s="3">
        <f t="shared" si="6"/>
        <v>44587990196.090004</v>
      </c>
      <c r="W12" s="7">
        <f t="shared" si="6"/>
        <v>0.99999999999999989</v>
      </c>
      <c r="X12" s="3">
        <f t="shared" si="6"/>
        <v>56985605473.899994</v>
      </c>
      <c r="Y12" s="7">
        <f t="shared" si="6"/>
        <v>1.0000000100000002</v>
      </c>
      <c r="Z12" s="3">
        <f t="shared" si="6"/>
        <v>880167526413.91992</v>
      </c>
      <c r="AA12" s="7">
        <f t="shared" si="6"/>
        <v>1.0000000000000002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7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N30" sqref="N30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11813102.74</v>
      </c>
      <c r="C6" s="8">
        <v>1.2612999999999999E-3</v>
      </c>
      <c r="D6" s="1">
        <v>932823729.57000005</v>
      </c>
      <c r="E6" s="8">
        <v>4.9477799999999997E-3</v>
      </c>
      <c r="F6" s="1">
        <v>86954014.780000001</v>
      </c>
      <c r="G6" s="8">
        <v>1.638158E-2</v>
      </c>
      <c r="H6" s="1">
        <v>6424652434.4399996</v>
      </c>
      <c r="I6" s="8">
        <v>2.3613215408409879E-2</v>
      </c>
      <c r="J6" s="1">
        <v>2867405182.48</v>
      </c>
      <c r="K6" s="8">
        <v>2.1206059999999999E-2</v>
      </c>
      <c r="L6" s="1">
        <v>1209537069.6099999</v>
      </c>
      <c r="M6" s="8">
        <v>0.15566663724451257</v>
      </c>
      <c r="N6" s="1">
        <v>4097660727.6199999</v>
      </c>
      <c r="O6" s="8">
        <v>2.4508539999999999E-2</v>
      </c>
      <c r="P6" s="3">
        <f t="shared" ref="P6:P11" si="0">+B6+D6+F6+H6+J6+L6+N6</f>
        <v>15630846261.240002</v>
      </c>
      <c r="Q6" s="2">
        <f t="shared" ref="Q6:Q11" si="1">+P6/$P$12</f>
        <v>1.9900099695250511E-2</v>
      </c>
      <c r="R6" s="1">
        <v>274648160.43000001</v>
      </c>
      <c r="S6" s="8">
        <v>1.4280930000000001E-2</v>
      </c>
      <c r="T6" s="1">
        <v>1263081233.3</v>
      </c>
      <c r="U6" s="8">
        <v>4.9806030000000001E-2</v>
      </c>
      <c r="V6" s="3">
        <f t="shared" ref="V6:V11" si="2">R6+T6</f>
        <v>1537729393.73</v>
      </c>
      <c r="W6" s="2">
        <f t="shared" ref="W6:W11" si="3">V6/$V$12</f>
        <v>3.4484563634689561E-2</v>
      </c>
      <c r="X6" s="1">
        <v>670810779.00999999</v>
      </c>
      <c r="Y6" s="8">
        <v>1.1656130000000001E-2</v>
      </c>
      <c r="Z6" s="3">
        <f t="shared" ref="Z6:Z11" si="4">P6+V6+X6</f>
        <v>17839386433.98</v>
      </c>
      <c r="AA6" s="2">
        <f t="shared" ref="AA6:AA11" si="5">Z6/$Z$12</f>
        <v>2.009828108506469E-2</v>
      </c>
      <c r="AB6" s="16"/>
    </row>
    <row r="7" spans="1:28">
      <c r="A7" s="12" t="s">
        <v>18</v>
      </c>
      <c r="B7" s="1">
        <v>185226268.36000001</v>
      </c>
      <c r="C7" s="8">
        <v>1.97769E-2</v>
      </c>
      <c r="D7" s="6">
        <v>160408275.91</v>
      </c>
      <c r="E7" s="8">
        <v>8.5081999999999996E-4</v>
      </c>
      <c r="F7" s="1">
        <v>577970257.24000001</v>
      </c>
      <c r="G7" s="8">
        <v>0.10888589</v>
      </c>
      <c r="H7" s="1">
        <v>243893649.59999999</v>
      </c>
      <c r="I7" s="8">
        <v>8.9640853626193537E-4</v>
      </c>
      <c r="J7" s="1">
        <v>107802360.48999999</v>
      </c>
      <c r="K7" s="8">
        <v>7.9726000000000005E-4</v>
      </c>
      <c r="L7" s="6">
        <v>0</v>
      </c>
      <c r="M7" s="6">
        <v>0</v>
      </c>
      <c r="N7" s="1">
        <v>137534018.65000001</v>
      </c>
      <c r="O7" s="8">
        <v>8.2260999999999999E-4</v>
      </c>
      <c r="P7" s="3">
        <f t="shared" si="0"/>
        <v>1412834830.25</v>
      </c>
      <c r="Q7" s="2">
        <f t="shared" si="1"/>
        <v>1.7987224431101861E-3</v>
      </c>
      <c r="R7" s="6">
        <v>0</v>
      </c>
      <c r="S7" s="6">
        <v>0</v>
      </c>
      <c r="T7" s="1">
        <v>1598561141.3199999</v>
      </c>
      <c r="U7" s="8">
        <v>6.3034720000000002E-2</v>
      </c>
      <c r="V7" s="3">
        <f t="shared" si="2"/>
        <v>1598561141.3199999</v>
      </c>
      <c r="W7" s="2">
        <f t="shared" si="3"/>
        <v>3.5848754421007489E-2</v>
      </c>
      <c r="X7" s="1">
        <v>51488388.549999997</v>
      </c>
      <c r="Y7" s="8">
        <v>8.9466999999999997E-4</v>
      </c>
      <c r="Z7" s="3">
        <f t="shared" si="4"/>
        <v>3062884360.1199999</v>
      </c>
      <c r="AA7" s="2">
        <f t="shared" si="5"/>
        <v>3.4507190608015995E-3</v>
      </c>
      <c r="AB7" s="16"/>
    </row>
    <row r="8" spans="1:28">
      <c r="A8" s="12" t="s">
        <v>19</v>
      </c>
      <c r="B8" s="1">
        <v>7139977064.4300003</v>
      </c>
      <c r="C8" s="8">
        <v>0.76234659000000005</v>
      </c>
      <c r="D8" s="1">
        <v>134725744701.72</v>
      </c>
      <c r="E8" s="8">
        <v>0.71459782999999999</v>
      </c>
      <c r="F8" s="1">
        <v>3282433162.4400001</v>
      </c>
      <c r="G8" s="8">
        <v>0.61838937000000005</v>
      </c>
      <c r="H8" s="1">
        <v>208059282323.70999</v>
      </c>
      <c r="I8" s="8">
        <v>0.76470263587996934</v>
      </c>
      <c r="J8" s="1">
        <v>108651042183.39999</v>
      </c>
      <c r="K8" s="8">
        <v>0.80353498000000001</v>
      </c>
      <c r="L8" s="1">
        <v>6513577936.4200001</v>
      </c>
      <c r="M8" s="8">
        <v>0.83829326051121977</v>
      </c>
      <c r="N8" s="1">
        <v>135748711397.36</v>
      </c>
      <c r="O8" s="8">
        <v>0.81192724000000005</v>
      </c>
      <c r="P8" s="3">
        <f t="shared" si="0"/>
        <v>604120768769.47998</v>
      </c>
      <c r="Q8" s="2">
        <f t="shared" si="1"/>
        <v>0.76912428959750501</v>
      </c>
      <c r="R8" s="1">
        <v>17390230313.779999</v>
      </c>
      <c r="S8" s="8">
        <v>0.90424305999999999</v>
      </c>
      <c r="T8" s="1">
        <v>21532379031.619999</v>
      </c>
      <c r="U8" s="8">
        <v>0.84906828000000001</v>
      </c>
      <c r="V8" s="3">
        <f t="shared" si="2"/>
        <v>38922609345.399994</v>
      </c>
      <c r="W8" s="2">
        <f t="shared" si="3"/>
        <v>0.87286437020223984</v>
      </c>
      <c r="X8" s="1">
        <v>48709282188.900002</v>
      </c>
      <c r="Y8" s="8">
        <v>0.84638159000000002</v>
      </c>
      <c r="Z8" s="3">
        <f t="shared" si="4"/>
        <v>691752660303.78003</v>
      </c>
      <c r="AA8" s="2">
        <f t="shared" si="5"/>
        <v>0.7793451562686311</v>
      </c>
      <c r="AB8" s="16"/>
    </row>
    <row r="9" spans="1:28">
      <c r="A9" s="12" t="s">
        <v>20</v>
      </c>
      <c r="B9" s="1">
        <v>65777286.020000003</v>
      </c>
      <c r="C9" s="8">
        <v>7.0231399999999998E-3</v>
      </c>
      <c r="D9" s="1">
        <v>36743924409.129997</v>
      </c>
      <c r="E9" s="8">
        <v>0.19489318</v>
      </c>
      <c r="F9" s="1">
        <v>76561400.049999997</v>
      </c>
      <c r="G9" s="8">
        <v>1.4423679999999999E-2</v>
      </c>
      <c r="H9" s="1">
        <v>21051488146.049999</v>
      </c>
      <c r="I9" s="8">
        <v>7.7372796323665186E-2</v>
      </c>
      <c r="J9" s="1">
        <v>9422242484.7800007</v>
      </c>
      <c r="K9" s="8">
        <v>6.9682729999999998E-2</v>
      </c>
      <c r="L9" s="6">
        <v>0</v>
      </c>
      <c r="M9" s="6">
        <v>0</v>
      </c>
      <c r="N9" s="1">
        <v>14725450785.26</v>
      </c>
      <c r="O9" s="8">
        <v>8.8074459999999993E-2</v>
      </c>
      <c r="P9" s="3">
        <f t="shared" si="0"/>
        <v>82085444511.289993</v>
      </c>
      <c r="Q9" s="2">
        <f t="shared" si="1"/>
        <v>0.10450544404331169</v>
      </c>
      <c r="R9" s="1">
        <v>714724280.96000004</v>
      </c>
      <c r="S9" s="8">
        <v>3.7163649999999999E-2</v>
      </c>
      <c r="T9" s="1">
        <v>123840192.05</v>
      </c>
      <c r="U9" s="8">
        <v>4.8832900000000002E-3</v>
      </c>
      <c r="V9" s="3">
        <f t="shared" si="2"/>
        <v>838564473.00999999</v>
      </c>
      <c r="W9" s="2">
        <f t="shared" si="3"/>
        <v>1.8805343807052635E-2</v>
      </c>
      <c r="X9" s="1">
        <v>4390830228.3400002</v>
      </c>
      <c r="Y9" s="8">
        <v>7.6295890000000005E-2</v>
      </c>
      <c r="Z9" s="3">
        <f t="shared" si="4"/>
        <v>87314839212.639984</v>
      </c>
      <c r="AA9" s="2">
        <f t="shared" si="5"/>
        <v>9.8370994310108137E-2</v>
      </c>
      <c r="AB9" s="16"/>
    </row>
    <row r="10" spans="1:28">
      <c r="A10" s="12" t="s">
        <v>21</v>
      </c>
      <c r="B10" s="1">
        <v>1565161919.8299999</v>
      </c>
      <c r="C10" s="8">
        <v>0.16711480000000001</v>
      </c>
      <c r="D10" s="1">
        <v>3869538911.7199998</v>
      </c>
      <c r="E10" s="8">
        <v>2.052439E-2</v>
      </c>
      <c r="F10" s="1">
        <v>901726244.27999997</v>
      </c>
      <c r="G10" s="8">
        <v>0.16987944999999999</v>
      </c>
      <c r="H10" s="1">
        <v>8736164732.9699993</v>
      </c>
      <c r="I10" s="8">
        <v>3.2108964926591425E-2</v>
      </c>
      <c r="J10" s="1">
        <v>3791541438.3099999</v>
      </c>
      <c r="K10" s="8">
        <v>2.8040559999999999E-2</v>
      </c>
      <c r="L10" s="1">
        <v>46931877.619999997</v>
      </c>
      <c r="M10" s="8">
        <v>6.0401022442677496E-3</v>
      </c>
      <c r="N10" s="1">
        <v>4160002836.1599998</v>
      </c>
      <c r="O10" s="8">
        <v>2.488141E-2</v>
      </c>
      <c r="P10" s="3">
        <f t="shared" si="0"/>
        <v>23071067960.889999</v>
      </c>
      <c r="Q10" s="2">
        <f t="shared" si="1"/>
        <v>2.9372469335591112E-2</v>
      </c>
      <c r="R10" s="1">
        <v>343828061.87</v>
      </c>
      <c r="S10" s="8">
        <v>1.7878089999999999E-2</v>
      </c>
      <c r="T10" s="1">
        <v>842147125.02999997</v>
      </c>
      <c r="U10" s="8">
        <v>3.3207680000000003E-2</v>
      </c>
      <c r="V10" s="3">
        <f t="shared" si="2"/>
        <v>1185975186.9000001</v>
      </c>
      <c r="W10" s="2">
        <f t="shared" si="3"/>
        <v>2.6596250919423397E-2</v>
      </c>
      <c r="X10" s="1">
        <v>1237137699.6099999</v>
      </c>
      <c r="Y10" s="8">
        <v>2.149674E-2</v>
      </c>
      <c r="Z10" s="3">
        <f t="shared" si="4"/>
        <v>25494180847.400002</v>
      </c>
      <c r="AA10" s="2">
        <f t="shared" si="5"/>
        <v>2.8722356264929173E-2</v>
      </c>
      <c r="AB10" s="16"/>
    </row>
    <row r="11" spans="1:28">
      <c r="A11" s="12" t="s">
        <v>22</v>
      </c>
      <c r="B11" s="1">
        <v>397833034.55000001</v>
      </c>
      <c r="C11" s="8">
        <v>4.2477260000000003E-2</v>
      </c>
      <c r="D11" s="1">
        <v>12101220668.16</v>
      </c>
      <c r="E11" s="8">
        <v>6.4186000000000007E-2</v>
      </c>
      <c r="F11" s="1">
        <v>382391083.17000002</v>
      </c>
      <c r="G11" s="8">
        <v>7.2040030000000005E-2</v>
      </c>
      <c r="H11" s="1">
        <v>27563196831.41</v>
      </c>
      <c r="I11" s="8">
        <v>0.10130597892510217</v>
      </c>
      <c r="J11" s="1">
        <v>10376285350.85</v>
      </c>
      <c r="K11" s="8">
        <v>7.6738410000000007E-2</v>
      </c>
      <c r="L11" s="6">
        <v>0</v>
      </c>
      <c r="M11" s="6">
        <v>0</v>
      </c>
      <c r="N11" s="1">
        <v>8323837032.2600002</v>
      </c>
      <c r="O11" s="8">
        <v>4.9785740000000002E-2</v>
      </c>
      <c r="P11" s="3">
        <f t="shared" si="0"/>
        <v>59144764000.400002</v>
      </c>
      <c r="Q11" s="2">
        <f t="shared" si="1"/>
        <v>7.5298974885231365E-2</v>
      </c>
      <c r="R11" s="1">
        <v>508378700.98000002</v>
      </c>
      <c r="S11" s="8">
        <v>2.6434260000000001E-2</v>
      </c>
      <c r="T11" s="6">
        <v>0</v>
      </c>
      <c r="U11" s="6">
        <v>0</v>
      </c>
      <c r="V11" s="3">
        <f t="shared" si="2"/>
        <v>508378700.98000002</v>
      </c>
      <c r="W11" s="2">
        <f t="shared" si="3"/>
        <v>1.1400717015586826E-2</v>
      </c>
      <c r="X11" s="1">
        <v>2490476085.4099998</v>
      </c>
      <c r="Y11" s="8">
        <v>4.3274979999999998E-2</v>
      </c>
      <c r="Z11" s="3">
        <f t="shared" si="4"/>
        <v>62143618786.790009</v>
      </c>
      <c r="AA11" s="2">
        <f t="shared" si="5"/>
        <v>7.0012493010465193E-2</v>
      </c>
      <c r="AB11" s="16"/>
    </row>
    <row r="12" spans="1:28">
      <c r="A12" s="13" t="s">
        <v>23</v>
      </c>
      <c r="B12" s="3">
        <f t="shared" ref="B12:AA12" si="6">SUM(B6:B11)</f>
        <v>9365788675.9300003</v>
      </c>
      <c r="C12" s="7">
        <f t="shared" si="6"/>
        <v>0.99999999000000006</v>
      </c>
      <c r="D12" s="3">
        <f t="shared" si="6"/>
        <v>188533660696.20999</v>
      </c>
      <c r="E12" s="7">
        <f t="shared" si="6"/>
        <v>0.99999999999999989</v>
      </c>
      <c r="F12" s="3">
        <f t="shared" si="6"/>
        <v>5308036161.96</v>
      </c>
      <c r="G12" s="7">
        <f t="shared" si="6"/>
        <v>1</v>
      </c>
      <c r="H12" s="3">
        <f t="shared" si="6"/>
        <v>272078678118.17999</v>
      </c>
      <c r="I12" s="7">
        <f t="shared" si="6"/>
        <v>1</v>
      </c>
      <c r="J12" s="3">
        <f t="shared" si="6"/>
        <v>135216319000.31</v>
      </c>
      <c r="K12" s="7">
        <f t="shared" si="6"/>
        <v>1</v>
      </c>
      <c r="L12" s="3">
        <f t="shared" si="6"/>
        <v>7770046883.6499996</v>
      </c>
      <c r="M12" s="7">
        <f t="shared" si="6"/>
        <v>1</v>
      </c>
      <c r="N12" s="3">
        <f>SUM(N6:N11)</f>
        <v>167193196797.31003</v>
      </c>
      <c r="O12" s="7">
        <f t="shared" si="6"/>
        <v>1</v>
      </c>
      <c r="P12" s="3">
        <f t="shared" si="6"/>
        <v>785465726333.55005</v>
      </c>
      <c r="Q12" s="7">
        <f t="shared" si="6"/>
        <v>1</v>
      </c>
      <c r="R12" s="3">
        <f t="shared" si="6"/>
        <v>19231809518.019997</v>
      </c>
      <c r="S12" s="7">
        <f t="shared" si="6"/>
        <v>0.99999998999999995</v>
      </c>
      <c r="T12" s="3">
        <f t="shared" si="6"/>
        <v>25360008723.319996</v>
      </c>
      <c r="U12" s="7">
        <f t="shared" si="6"/>
        <v>1</v>
      </c>
      <c r="V12" s="3">
        <f t="shared" si="6"/>
        <v>44591818241.340004</v>
      </c>
      <c r="W12" s="7">
        <f t="shared" si="6"/>
        <v>0.99999999999999989</v>
      </c>
      <c r="X12" s="3">
        <f t="shared" si="6"/>
        <v>57550025369.820007</v>
      </c>
      <c r="Y12" s="7">
        <f t="shared" si="6"/>
        <v>1</v>
      </c>
      <c r="Z12" s="3">
        <f t="shared" si="6"/>
        <v>887607569944.71008</v>
      </c>
      <c r="AA12" s="7">
        <f t="shared" si="6"/>
        <v>0.99999999999999978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A20" sqref="AA20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11797301.58</v>
      </c>
      <c r="C6" s="8">
        <v>1.2345800000000001E-3</v>
      </c>
      <c r="D6" s="1">
        <v>495104612.10000002</v>
      </c>
      <c r="E6" s="8">
        <v>2.6045600000000001E-3</v>
      </c>
      <c r="F6" s="1">
        <v>109421833.64</v>
      </c>
      <c r="G6" s="8">
        <v>2.0146339999999999E-2</v>
      </c>
      <c r="H6" s="1">
        <v>779721539.76999998</v>
      </c>
      <c r="I6" s="8">
        <v>2.8491654826128475E-3</v>
      </c>
      <c r="J6" s="1">
        <v>1879913065.1700001</v>
      </c>
      <c r="K6" s="8">
        <v>1.380465E-2</v>
      </c>
      <c r="L6" s="1">
        <v>1253282119.5899999</v>
      </c>
      <c r="M6" s="8">
        <v>0.15994439058335699</v>
      </c>
      <c r="N6" s="1">
        <v>1020156280.67</v>
      </c>
      <c r="O6" s="8">
        <v>6.0604500000000002E-3</v>
      </c>
      <c r="P6" s="3">
        <f t="shared" ref="P6:P11" si="0">+B6+D6+F6+H6+J6+L6+N6</f>
        <v>5549396752.5200005</v>
      </c>
      <c r="Q6" s="2">
        <f t="shared" ref="Q6:Q11" si="1">+P6/$P$12</f>
        <v>7.0148669866928028E-3</v>
      </c>
      <c r="R6" s="1">
        <v>281775515.63</v>
      </c>
      <c r="S6" s="8">
        <v>1.464465E-2</v>
      </c>
      <c r="T6" s="1">
        <v>1085274231.6800001</v>
      </c>
      <c r="U6" s="8">
        <v>4.2803389999999997E-2</v>
      </c>
      <c r="V6" s="3">
        <f t="shared" ref="V6:V11" si="2">R6+T6</f>
        <v>1367049747.3099999</v>
      </c>
      <c r="W6" s="2">
        <f t="shared" ref="W6:W11" si="3">V6/$V$12</f>
        <v>3.0654284884019119E-2</v>
      </c>
      <c r="X6" s="1">
        <v>1102846861.9200001</v>
      </c>
      <c r="Y6" s="8">
        <v>1.8995140000000001E-2</v>
      </c>
      <c r="Z6" s="3">
        <f t="shared" ref="Z6:Z11" si="4">P6+V6+X6</f>
        <v>8019293361.75</v>
      </c>
      <c r="AA6" s="2">
        <f t="shared" ref="AA6:AA11" si="5">Z6/$Z$12</f>
        <v>8.972676802569567E-3</v>
      </c>
      <c r="AB6" s="16"/>
    </row>
    <row r="7" spans="1:28">
      <c r="A7" s="12" t="s">
        <v>18</v>
      </c>
      <c r="B7" s="1">
        <v>188116074.06999999</v>
      </c>
      <c r="C7" s="8">
        <v>1.9686189999999999E-2</v>
      </c>
      <c r="D7" s="6">
        <v>188397059.55000001</v>
      </c>
      <c r="E7" s="8">
        <v>9.9109000000000003E-4</v>
      </c>
      <c r="F7" s="1">
        <v>454615925.35000002</v>
      </c>
      <c r="G7" s="8">
        <v>8.3702209999999999E-2</v>
      </c>
      <c r="H7" s="1">
        <v>183220445.84999999</v>
      </c>
      <c r="I7" s="8">
        <v>6.6950230742470179E-4</v>
      </c>
      <c r="J7" s="1">
        <v>162624939.15000001</v>
      </c>
      <c r="K7" s="8">
        <v>1.1941899999999999E-3</v>
      </c>
      <c r="L7" s="6">
        <v>0</v>
      </c>
      <c r="M7" s="6" t="s">
        <v>32</v>
      </c>
      <c r="N7" s="1">
        <v>138537374.28999999</v>
      </c>
      <c r="O7" s="8">
        <v>8.2301E-4</v>
      </c>
      <c r="P7" s="3">
        <f t="shared" si="0"/>
        <v>1315511818.26</v>
      </c>
      <c r="Q7" s="2">
        <f t="shared" si="1"/>
        <v>1.6629087513567607E-3</v>
      </c>
      <c r="R7" s="6">
        <v>0</v>
      </c>
      <c r="S7" s="6">
        <v>0</v>
      </c>
      <c r="T7" s="1">
        <v>1359169468.3800001</v>
      </c>
      <c r="U7" s="8">
        <v>5.360587E-2</v>
      </c>
      <c r="V7" s="3">
        <f t="shared" si="2"/>
        <v>1359169468.3800001</v>
      </c>
      <c r="W7" s="2">
        <f t="shared" si="3"/>
        <v>3.0477580037863314E-2</v>
      </c>
      <c r="X7" s="1">
        <v>59692922.700000003</v>
      </c>
      <c r="Y7" s="8">
        <v>1.0281400000000001E-3</v>
      </c>
      <c r="Z7" s="3">
        <f t="shared" si="4"/>
        <v>2734374209.3400002</v>
      </c>
      <c r="AA7" s="2">
        <f t="shared" si="5"/>
        <v>3.059453611550566E-3</v>
      </c>
      <c r="AB7" s="16"/>
    </row>
    <row r="8" spans="1:28">
      <c r="A8" s="12" t="s">
        <v>19</v>
      </c>
      <c r="B8" s="1">
        <v>7326542269.7299995</v>
      </c>
      <c r="C8" s="8">
        <v>0.76671668999999998</v>
      </c>
      <c r="D8" s="1">
        <v>137241601606.78999</v>
      </c>
      <c r="E8" s="8">
        <v>0.72197683999999995</v>
      </c>
      <c r="F8" s="1">
        <v>3487484862</v>
      </c>
      <c r="G8" s="8">
        <v>0.64210285</v>
      </c>
      <c r="H8" s="1">
        <v>215538789875.82999</v>
      </c>
      <c r="I8" s="8">
        <v>0.78759614677248169</v>
      </c>
      <c r="J8" s="1">
        <v>110359087339.67</v>
      </c>
      <c r="K8" s="8">
        <v>0.81039289999999997</v>
      </c>
      <c r="L8" s="1">
        <v>6535144715.3000002</v>
      </c>
      <c r="M8" s="8">
        <v>0.83401791386336233</v>
      </c>
      <c r="N8" s="1">
        <v>139905861318.91</v>
      </c>
      <c r="O8" s="8">
        <v>0.83113943000000001</v>
      </c>
      <c r="P8" s="3">
        <f t="shared" si="0"/>
        <v>620394511988.22998</v>
      </c>
      <c r="Q8" s="2">
        <f t="shared" si="1"/>
        <v>0.78422667813314584</v>
      </c>
      <c r="R8" s="1">
        <v>17398457198.07</v>
      </c>
      <c r="S8" s="8">
        <v>0.90424572000000003</v>
      </c>
      <c r="T8" s="1">
        <v>21942295914.580002</v>
      </c>
      <c r="U8" s="8">
        <v>0.86540775999999997</v>
      </c>
      <c r="V8" s="3">
        <f t="shared" si="2"/>
        <v>39340753112.650002</v>
      </c>
      <c r="W8" s="2">
        <f t="shared" si="3"/>
        <v>0.88216442440376253</v>
      </c>
      <c r="X8" s="1">
        <v>48805590215.370003</v>
      </c>
      <c r="Y8" s="8">
        <v>0.84061461999999998</v>
      </c>
      <c r="Z8" s="3">
        <f t="shared" si="4"/>
        <v>708540855316.25</v>
      </c>
      <c r="AA8" s="2">
        <f t="shared" si="5"/>
        <v>0.79277659631366282</v>
      </c>
      <c r="AB8" s="16"/>
    </row>
    <row r="9" spans="1:28">
      <c r="A9" s="12" t="s">
        <v>20</v>
      </c>
      <c r="B9" s="1">
        <v>65777980.399999999</v>
      </c>
      <c r="C9" s="8">
        <v>6.8836100000000001E-3</v>
      </c>
      <c r="D9" s="1">
        <v>36077184319.029999</v>
      </c>
      <c r="E9" s="8">
        <v>0.1897886</v>
      </c>
      <c r="F9" s="1">
        <v>74727005.939999998</v>
      </c>
      <c r="G9" s="8">
        <v>1.375846E-2</v>
      </c>
      <c r="H9" s="1">
        <v>20916625020.950001</v>
      </c>
      <c r="I9" s="8">
        <v>7.6431037213652089E-2</v>
      </c>
      <c r="J9" s="1">
        <v>9392720047.6499996</v>
      </c>
      <c r="K9" s="8">
        <v>6.8972969999999995E-2</v>
      </c>
      <c r="L9" s="6">
        <v>0</v>
      </c>
      <c r="M9" s="6" t="s">
        <v>32</v>
      </c>
      <c r="N9" s="1">
        <v>14575320969.059999</v>
      </c>
      <c r="O9" s="8">
        <v>8.658768E-2</v>
      </c>
      <c r="P9" s="3">
        <f t="shared" si="0"/>
        <v>81102355343.030014</v>
      </c>
      <c r="Q9" s="2">
        <f t="shared" si="1"/>
        <v>0.10251965401113199</v>
      </c>
      <c r="R9" s="1">
        <v>706393923.82000005</v>
      </c>
      <c r="S9" s="8">
        <v>3.6713240000000001E-2</v>
      </c>
      <c r="T9" s="1">
        <v>123550027.87</v>
      </c>
      <c r="U9" s="8">
        <v>4.8728299999999999E-3</v>
      </c>
      <c r="V9" s="3">
        <f t="shared" si="2"/>
        <v>829943951.69000006</v>
      </c>
      <c r="W9" s="2">
        <f t="shared" si="3"/>
        <v>1.8610396865904721E-2</v>
      </c>
      <c r="X9" s="1">
        <v>4367335821.1800003</v>
      </c>
      <c r="Y9" s="8">
        <v>7.5221839999999998E-2</v>
      </c>
      <c r="Z9" s="3">
        <f t="shared" si="4"/>
        <v>86299635115.900024</v>
      </c>
      <c r="AA9" s="2">
        <f t="shared" si="5"/>
        <v>9.6559472155994933E-2</v>
      </c>
      <c r="AB9" s="16"/>
    </row>
    <row r="10" spans="1:28">
      <c r="A10" s="12" t="s">
        <v>21</v>
      </c>
      <c r="B10" s="1">
        <v>1566181184.05</v>
      </c>
      <c r="C10" s="8">
        <v>0.16389959000000001</v>
      </c>
      <c r="D10" s="1">
        <v>4004554796.6599998</v>
      </c>
      <c r="E10" s="8">
        <v>2.106647E-2</v>
      </c>
      <c r="F10" s="1">
        <v>921572050.69000006</v>
      </c>
      <c r="G10" s="8">
        <v>0.16967645000000001</v>
      </c>
      <c r="H10" s="1">
        <v>8716555451.5100002</v>
      </c>
      <c r="I10" s="8">
        <v>3.1850997635705779E-2</v>
      </c>
      <c r="J10" s="1">
        <v>3788721515.1500001</v>
      </c>
      <c r="K10" s="8">
        <v>2.7821479999999999E-2</v>
      </c>
      <c r="L10" s="1">
        <v>47309792.189999998</v>
      </c>
      <c r="M10" s="8">
        <v>6.0376955532807476E-3</v>
      </c>
      <c r="N10" s="1">
        <v>4155202389.1999998</v>
      </c>
      <c r="O10" s="8">
        <v>2.4684830000000001E-2</v>
      </c>
      <c r="P10" s="3">
        <f t="shared" si="0"/>
        <v>23200097179.450001</v>
      </c>
      <c r="Q10" s="2">
        <f t="shared" si="1"/>
        <v>2.9326718389397061E-2</v>
      </c>
      <c r="R10" s="1">
        <v>344908232.44999999</v>
      </c>
      <c r="S10" s="8">
        <v>1.792583E-2</v>
      </c>
      <c r="T10" s="1">
        <v>844574111.57000005</v>
      </c>
      <c r="U10" s="8">
        <v>3.3310140000000002E-2</v>
      </c>
      <c r="V10" s="3">
        <f t="shared" si="2"/>
        <v>1189482344.02</v>
      </c>
      <c r="W10" s="2">
        <f t="shared" si="3"/>
        <v>2.6672570409269399E-2</v>
      </c>
      <c r="X10" s="1">
        <v>1236804050.26</v>
      </c>
      <c r="Y10" s="8">
        <v>2.1302390000000001E-2</v>
      </c>
      <c r="Z10" s="3">
        <f t="shared" si="4"/>
        <v>25626383573.73</v>
      </c>
      <c r="AA10" s="2">
        <f t="shared" si="5"/>
        <v>2.8673007340334934E-2</v>
      </c>
      <c r="AB10" s="16"/>
    </row>
    <row r="11" spans="1:28">
      <c r="A11" s="12" t="s">
        <v>22</v>
      </c>
      <c r="B11" s="1">
        <v>397321122.76999998</v>
      </c>
      <c r="C11" s="8">
        <v>4.1579329999999998E-2</v>
      </c>
      <c r="D11" s="1">
        <v>12084575167.879999</v>
      </c>
      <c r="E11" s="8">
        <v>6.3572439999999994E-2</v>
      </c>
      <c r="F11" s="1">
        <v>383527634.64999998</v>
      </c>
      <c r="G11" s="8">
        <v>7.0613690000000007E-2</v>
      </c>
      <c r="H11" s="1">
        <v>27531726030.299999</v>
      </c>
      <c r="I11" s="8">
        <v>0.10060315058812294</v>
      </c>
      <c r="J11" s="1">
        <v>10596664237.93</v>
      </c>
      <c r="K11" s="8">
        <v>7.7813809999999997E-2</v>
      </c>
      <c r="L11" s="6">
        <v>0</v>
      </c>
      <c r="M11" s="6" t="s">
        <v>32</v>
      </c>
      <c r="N11" s="1">
        <v>8535115023.4700003</v>
      </c>
      <c r="O11" s="8">
        <v>5.0704600000000002E-2</v>
      </c>
      <c r="P11" s="3">
        <f t="shared" si="0"/>
        <v>59528929217</v>
      </c>
      <c r="Q11" s="2">
        <f t="shared" si="1"/>
        <v>7.5249173728275595E-2</v>
      </c>
      <c r="R11" s="1">
        <v>509316215.88999999</v>
      </c>
      <c r="S11" s="8">
        <v>2.6470569999999999E-2</v>
      </c>
      <c r="T11" s="6">
        <v>0</v>
      </c>
      <c r="U11" s="6">
        <v>0</v>
      </c>
      <c r="V11" s="3">
        <f t="shared" si="2"/>
        <v>509316215.88999999</v>
      </c>
      <c r="W11" s="2">
        <f t="shared" si="3"/>
        <v>1.1420743399180934E-2</v>
      </c>
      <c r="X11" s="1">
        <v>2487141680.3899999</v>
      </c>
      <c r="Y11" s="8">
        <v>4.283787E-2</v>
      </c>
      <c r="Z11" s="3">
        <f t="shared" si="4"/>
        <v>62525387113.279999</v>
      </c>
      <c r="AA11" s="2">
        <f t="shared" si="5"/>
        <v>6.9958793775887207E-2</v>
      </c>
      <c r="AB11" s="16"/>
    </row>
    <row r="12" spans="1:28">
      <c r="A12" s="13" t="s">
        <v>23</v>
      </c>
      <c r="B12" s="3">
        <f t="shared" ref="B12:AA12" si="6">SUM(B6:B11)</f>
        <v>9555735932.5999985</v>
      </c>
      <c r="C12" s="7">
        <f t="shared" si="6"/>
        <v>0.99999999000000006</v>
      </c>
      <c r="D12" s="3">
        <f t="shared" si="6"/>
        <v>190091417562.01001</v>
      </c>
      <c r="E12" s="7">
        <f t="shared" si="6"/>
        <v>0.99999999999999978</v>
      </c>
      <c r="F12" s="3">
        <f t="shared" si="6"/>
        <v>5431349312.2699995</v>
      </c>
      <c r="G12" s="7">
        <f t="shared" si="6"/>
        <v>1</v>
      </c>
      <c r="H12" s="3">
        <f t="shared" si="6"/>
        <v>273666638364.20999</v>
      </c>
      <c r="I12" s="7">
        <f t="shared" si="6"/>
        <v>1</v>
      </c>
      <c r="J12" s="3">
        <f t="shared" si="6"/>
        <v>136179731144.72</v>
      </c>
      <c r="K12" s="7">
        <f t="shared" si="6"/>
        <v>0.99999999999999989</v>
      </c>
      <c r="L12" s="3">
        <f t="shared" si="6"/>
        <v>7835736627.0799999</v>
      </c>
      <c r="M12" s="7">
        <f t="shared" si="6"/>
        <v>1</v>
      </c>
      <c r="N12" s="3">
        <f>SUM(N6:N11)</f>
        <v>168330193355.60001</v>
      </c>
      <c r="O12" s="7">
        <f t="shared" si="6"/>
        <v>1</v>
      </c>
      <c r="P12" s="3">
        <f t="shared" si="6"/>
        <v>791090802298.48999</v>
      </c>
      <c r="Q12" s="7">
        <f t="shared" si="6"/>
        <v>0.99999999999999989</v>
      </c>
      <c r="R12" s="3">
        <f t="shared" si="6"/>
        <v>19240851085.860001</v>
      </c>
      <c r="S12" s="7">
        <f t="shared" si="6"/>
        <v>1.0000000100000002</v>
      </c>
      <c r="T12" s="3">
        <f t="shared" si="6"/>
        <v>25354863754.080002</v>
      </c>
      <c r="U12" s="7">
        <f t="shared" si="6"/>
        <v>0.99999999000000006</v>
      </c>
      <c r="V12" s="3">
        <f t="shared" si="6"/>
        <v>44595714839.940002</v>
      </c>
      <c r="W12" s="7">
        <f t="shared" si="6"/>
        <v>1</v>
      </c>
      <c r="X12" s="3">
        <f t="shared" si="6"/>
        <v>58059411551.820007</v>
      </c>
      <c r="Y12" s="7">
        <f t="shared" si="6"/>
        <v>1</v>
      </c>
      <c r="Z12" s="3">
        <f t="shared" si="6"/>
        <v>893745928690.25</v>
      </c>
      <c r="AA12" s="7">
        <f t="shared" si="6"/>
        <v>1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7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P30" sqref="P30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11843122.109999999</v>
      </c>
      <c r="C6" s="8">
        <v>1.20984E-3</v>
      </c>
      <c r="D6" s="1">
        <v>1320225105.9000001</v>
      </c>
      <c r="E6" s="8">
        <v>6.8927299999999997E-3</v>
      </c>
      <c r="F6" s="1">
        <v>69294928.700000003</v>
      </c>
      <c r="G6" s="8">
        <v>1.242298E-2</v>
      </c>
      <c r="H6" s="1">
        <v>2759892574.4499998</v>
      </c>
      <c r="I6" s="8">
        <v>1.0027796672963267E-2</v>
      </c>
      <c r="J6" s="1">
        <v>3679914305.4699998</v>
      </c>
      <c r="K6" s="8">
        <v>2.6879420000000001E-2</v>
      </c>
      <c r="L6" s="1">
        <v>1355086266.4400001</v>
      </c>
      <c r="M6" s="8">
        <v>0.17152692244058593</v>
      </c>
      <c r="N6" s="1">
        <v>1653360495.5999999</v>
      </c>
      <c r="O6" s="8">
        <v>9.7619500000000001E-3</v>
      </c>
      <c r="P6" s="3">
        <f t="shared" ref="P6:P11" si="0">+B6+D6+F6+H6+J6+L6+N6</f>
        <v>10849616798.67</v>
      </c>
      <c r="Q6" s="2">
        <f t="shared" ref="Q6:Q11" si="1">+P6/$P$12</f>
        <v>1.362499158420457E-2</v>
      </c>
      <c r="R6" s="1">
        <v>497130490.85000002</v>
      </c>
      <c r="S6" s="8">
        <v>2.5635769999999999E-2</v>
      </c>
      <c r="T6" s="1">
        <v>1114018173.6400001</v>
      </c>
      <c r="U6" s="8">
        <v>4.3834869999999998E-2</v>
      </c>
      <c r="V6" s="3">
        <f t="shared" ref="V6:V11" si="2">R6+T6</f>
        <v>1611148664.4900002</v>
      </c>
      <c r="W6" s="2">
        <f t="shared" ref="W6:W11" si="3">V6/$V$12</f>
        <v>3.5958292975513111E-2</v>
      </c>
      <c r="X6" s="1">
        <v>2163452377.7199998</v>
      </c>
      <c r="Y6" s="8">
        <v>3.6938369999999998E-2</v>
      </c>
      <c r="Z6" s="3">
        <f t="shared" ref="Z6:Z11" si="4">P6+V6+X6</f>
        <v>14624217840.879999</v>
      </c>
      <c r="AA6" s="2">
        <f t="shared" ref="AA6:AA11" si="5">Z6/$Z$12</f>
        <v>1.6254947939864602E-2</v>
      </c>
      <c r="AB6" s="16"/>
    </row>
    <row r="7" spans="1:28">
      <c r="A7" s="12" t="s">
        <v>18</v>
      </c>
      <c r="B7" s="1">
        <v>224018808.16999999</v>
      </c>
      <c r="C7" s="8">
        <v>2.2884709999999999E-2</v>
      </c>
      <c r="D7" s="6">
        <v>664527358.08000004</v>
      </c>
      <c r="E7" s="8">
        <v>3.46941E-3</v>
      </c>
      <c r="F7" s="1">
        <v>388888059.88</v>
      </c>
      <c r="G7" s="8">
        <v>6.9718639999999998E-2</v>
      </c>
      <c r="H7" s="1">
        <v>1716500657.3399999</v>
      </c>
      <c r="I7" s="8">
        <v>6.236735349832781E-3</v>
      </c>
      <c r="J7" s="1">
        <v>199659846.56</v>
      </c>
      <c r="K7" s="8">
        <v>1.4583899999999999E-3</v>
      </c>
      <c r="L7" s="6">
        <v>0</v>
      </c>
      <c r="M7" s="6">
        <v>0</v>
      </c>
      <c r="N7" s="1">
        <v>139531642.13999999</v>
      </c>
      <c r="O7" s="8">
        <v>8.2384000000000005E-4</v>
      </c>
      <c r="P7" s="3">
        <f t="shared" si="0"/>
        <v>3333126372.1700001</v>
      </c>
      <c r="Q7" s="2">
        <f t="shared" si="1"/>
        <v>4.18575324941187E-3</v>
      </c>
      <c r="R7" s="6">
        <v>92614854.599999994</v>
      </c>
      <c r="S7" s="6">
        <v>4.7759100000000004E-3</v>
      </c>
      <c r="T7" s="1">
        <v>1612816667.4300001</v>
      </c>
      <c r="U7" s="8">
        <v>6.3461809999999994E-2</v>
      </c>
      <c r="V7" s="3">
        <f t="shared" si="2"/>
        <v>1705431522.03</v>
      </c>
      <c r="W7" s="2">
        <f t="shared" si="3"/>
        <v>3.8062537412239278E-2</v>
      </c>
      <c r="X7" s="1">
        <v>141788417.56</v>
      </c>
      <c r="Y7" s="8">
        <v>2.4208699999999999E-3</v>
      </c>
      <c r="Z7" s="3">
        <f t="shared" si="4"/>
        <v>5180346311.7600002</v>
      </c>
      <c r="AA7" s="2">
        <f t="shared" si="5"/>
        <v>5.7580009081060965E-3</v>
      </c>
      <c r="AB7" s="16"/>
    </row>
    <row r="8" spans="1:28">
      <c r="A8" s="12" t="s">
        <v>19</v>
      </c>
      <c r="B8" s="1">
        <v>7357150187.8400002</v>
      </c>
      <c r="C8" s="8">
        <v>0.75157202000000001</v>
      </c>
      <c r="D8" s="1">
        <v>134157861873.85001</v>
      </c>
      <c r="E8" s="8">
        <v>0.70042112999999995</v>
      </c>
      <c r="F8" s="1">
        <v>3716600865.0999999</v>
      </c>
      <c r="G8" s="8">
        <v>0.66630062999999995</v>
      </c>
      <c r="H8" s="1">
        <v>209546328789.07999</v>
      </c>
      <c r="I8" s="8">
        <v>0.76136585826408643</v>
      </c>
      <c r="J8" s="1">
        <v>109228230605.92999</v>
      </c>
      <c r="K8" s="8">
        <v>0.79784237999999996</v>
      </c>
      <c r="L8" s="1">
        <v>6497373198.0500002</v>
      </c>
      <c r="M8" s="8">
        <v>0.82243799248098293</v>
      </c>
      <c r="N8" s="1">
        <v>137282409948.28</v>
      </c>
      <c r="O8" s="8">
        <v>0.81055734000000002</v>
      </c>
      <c r="P8" s="3">
        <f t="shared" si="0"/>
        <v>607785955468.13</v>
      </c>
      <c r="Q8" s="2">
        <f t="shared" si="1"/>
        <v>0.76326000096760471</v>
      </c>
      <c r="R8" s="1">
        <v>17234178557.939999</v>
      </c>
      <c r="S8" s="8">
        <v>0.88872313000000003</v>
      </c>
      <c r="T8" s="1">
        <v>21714134595.130001</v>
      </c>
      <c r="U8" s="8">
        <v>0.85441721000000004</v>
      </c>
      <c r="V8" s="3">
        <f t="shared" si="2"/>
        <v>38948313153.07</v>
      </c>
      <c r="W8" s="2">
        <f t="shared" si="3"/>
        <v>0.86926482088693324</v>
      </c>
      <c r="X8" s="1">
        <v>48157380334.580002</v>
      </c>
      <c r="Y8" s="8">
        <v>0.82222983999999999</v>
      </c>
      <c r="Z8" s="3">
        <f t="shared" si="4"/>
        <v>694891648955.77991</v>
      </c>
      <c r="AA8" s="2">
        <f t="shared" si="5"/>
        <v>0.77237823591823485</v>
      </c>
      <c r="AB8" s="16"/>
    </row>
    <row r="9" spans="1:28">
      <c r="A9" s="12" t="s">
        <v>20</v>
      </c>
      <c r="B9" s="1">
        <v>66097547.609999999</v>
      </c>
      <c r="C9" s="8">
        <v>6.7522199999999997E-3</v>
      </c>
      <c r="D9" s="1">
        <v>39251739346.18</v>
      </c>
      <c r="E9" s="8">
        <v>0.20492833999999999</v>
      </c>
      <c r="F9" s="1">
        <v>75240051.569999993</v>
      </c>
      <c r="G9" s="8">
        <v>1.34888E-2</v>
      </c>
      <c r="H9" s="1">
        <v>24991640118.700001</v>
      </c>
      <c r="I9" s="8">
        <v>9.0804652309388445E-2</v>
      </c>
      <c r="J9" s="1">
        <v>9425856729.9400005</v>
      </c>
      <c r="K9" s="8">
        <v>6.8849859999999999E-2</v>
      </c>
      <c r="L9" s="6">
        <v>0</v>
      </c>
      <c r="M9" s="6">
        <v>0</v>
      </c>
      <c r="N9" s="1">
        <v>17615886248.349998</v>
      </c>
      <c r="O9" s="8">
        <v>0.10400958</v>
      </c>
      <c r="P9" s="3">
        <f t="shared" si="0"/>
        <v>91426460042.350006</v>
      </c>
      <c r="Q9" s="2">
        <f t="shared" si="1"/>
        <v>0.11481370925499751</v>
      </c>
      <c r="R9" s="1">
        <v>708394307.33000004</v>
      </c>
      <c r="S9" s="8">
        <v>3.6530109999999998E-2</v>
      </c>
      <c r="T9" s="1">
        <v>123274127.54000001</v>
      </c>
      <c r="U9" s="8">
        <v>4.8506399999999998E-3</v>
      </c>
      <c r="V9" s="3">
        <f t="shared" si="2"/>
        <v>831668434.87</v>
      </c>
      <c r="W9" s="2">
        <f t="shared" si="3"/>
        <v>1.8561525636126369E-2</v>
      </c>
      <c r="X9" s="1">
        <v>4382303939.3800001</v>
      </c>
      <c r="Y9" s="8">
        <v>7.4822609999999998E-2</v>
      </c>
      <c r="Z9" s="3">
        <f t="shared" si="4"/>
        <v>96640432416.600006</v>
      </c>
      <c r="AA9" s="2">
        <f t="shared" si="5"/>
        <v>0.10741669844568659</v>
      </c>
      <c r="AB9" s="16"/>
    </row>
    <row r="10" spans="1:28">
      <c r="A10" s="12" t="s">
        <v>21</v>
      </c>
      <c r="B10" s="1">
        <v>1568422736.7</v>
      </c>
      <c r="C10" s="8">
        <v>0.16022272000000001</v>
      </c>
      <c r="D10" s="1">
        <v>4008649079.0900002</v>
      </c>
      <c r="E10" s="8">
        <v>2.092865E-2</v>
      </c>
      <c r="F10" s="1">
        <v>990214040.24000001</v>
      </c>
      <c r="G10" s="8">
        <v>0.17752249000000001</v>
      </c>
      <c r="H10" s="1">
        <v>8773026903.1299992</v>
      </c>
      <c r="I10" s="8">
        <v>3.1875925463713387E-2</v>
      </c>
      <c r="J10" s="1">
        <v>3797210505.0999999</v>
      </c>
      <c r="K10" s="8">
        <v>2.7736190000000001E-2</v>
      </c>
      <c r="L10" s="1">
        <v>47678001.740000002</v>
      </c>
      <c r="M10" s="8">
        <v>6.0350850784312076E-3</v>
      </c>
      <c r="N10" s="1">
        <v>4179943491.21</v>
      </c>
      <c r="O10" s="8">
        <v>2.4679659999999999E-2</v>
      </c>
      <c r="P10" s="3">
        <f t="shared" si="0"/>
        <v>23365144757.209999</v>
      </c>
      <c r="Q10" s="2">
        <f t="shared" si="1"/>
        <v>2.9342040976021631E-2</v>
      </c>
      <c r="R10" s="1">
        <v>346181070.07999998</v>
      </c>
      <c r="S10" s="8">
        <v>1.7851680000000002E-2</v>
      </c>
      <c r="T10" s="1">
        <v>849727886.08000004</v>
      </c>
      <c r="U10" s="8">
        <v>3.343546E-2</v>
      </c>
      <c r="V10" s="3">
        <f t="shared" si="2"/>
        <v>1195908956.1600001</v>
      </c>
      <c r="W10" s="2">
        <f t="shared" si="3"/>
        <v>2.6690798661496359E-2</v>
      </c>
      <c r="X10" s="1">
        <v>1241607963.3599999</v>
      </c>
      <c r="Y10" s="8">
        <v>2.1198979999999999E-2</v>
      </c>
      <c r="Z10" s="3">
        <f t="shared" si="4"/>
        <v>25802661676.73</v>
      </c>
      <c r="AA10" s="2">
        <f t="shared" si="5"/>
        <v>2.8679887487230386E-2</v>
      </c>
      <c r="AB10" s="16"/>
    </row>
    <row r="11" spans="1:28">
      <c r="A11" s="12" t="s">
        <v>22</v>
      </c>
      <c r="B11" s="1">
        <v>561483198.77999997</v>
      </c>
      <c r="C11" s="8">
        <v>5.7358489999999998E-2</v>
      </c>
      <c r="D11" s="1">
        <v>12135853732.92</v>
      </c>
      <c r="E11" s="8">
        <v>6.3359750000000006E-2</v>
      </c>
      <c r="F11" s="1">
        <v>337725926.33999997</v>
      </c>
      <c r="G11" s="8">
        <v>6.0546450000000002E-2</v>
      </c>
      <c r="H11" s="1">
        <v>27436836623.060001</v>
      </c>
      <c r="I11" s="8">
        <v>9.9689031940015563E-2</v>
      </c>
      <c r="J11" s="1">
        <v>10573651197.059999</v>
      </c>
      <c r="K11" s="8">
        <v>7.7233759999999999E-2</v>
      </c>
      <c r="L11" s="6">
        <v>0</v>
      </c>
      <c r="M11" s="6">
        <v>0</v>
      </c>
      <c r="N11" s="1">
        <v>8496788099.1000004</v>
      </c>
      <c r="O11" s="8">
        <v>5.0167639999999999E-2</v>
      </c>
      <c r="P11" s="3">
        <f t="shared" si="0"/>
        <v>59542338777.260002</v>
      </c>
      <c r="Q11" s="2">
        <f t="shared" si="1"/>
        <v>7.4773503967759822E-2</v>
      </c>
      <c r="R11" s="1">
        <v>513567909.39999998</v>
      </c>
      <c r="S11" s="8">
        <v>2.6483400000000001E-2</v>
      </c>
      <c r="T11" s="6">
        <v>0</v>
      </c>
      <c r="U11" s="6">
        <v>0</v>
      </c>
      <c r="V11" s="3">
        <f t="shared" si="2"/>
        <v>513567909.39999998</v>
      </c>
      <c r="W11" s="2">
        <f t="shared" si="3"/>
        <v>1.1462024427691533E-2</v>
      </c>
      <c r="X11" s="1">
        <v>2482711564.3499999</v>
      </c>
      <c r="Y11" s="8">
        <v>4.2389339999999998E-2</v>
      </c>
      <c r="Z11" s="3">
        <f t="shared" si="4"/>
        <v>62538618251.010002</v>
      </c>
      <c r="AA11" s="2">
        <f t="shared" si="5"/>
        <v>6.9512229300877484E-2</v>
      </c>
      <c r="AB11" s="16"/>
    </row>
    <row r="12" spans="1:28">
      <c r="A12" s="13" t="s">
        <v>23</v>
      </c>
      <c r="B12" s="3">
        <f t="shared" ref="B12:AA12" si="6">SUM(B6:B11)</f>
        <v>9789015601.210001</v>
      </c>
      <c r="C12" s="7">
        <f t="shared" si="6"/>
        <v>1</v>
      </c>
      <c r="D12" s="3">
        <f t="shared" si="6"/>
        <v>191538856496.02002</v>
      </c>
      <c r="E12" s="7">
        <f t="shared" si="6"/>
        <v>1.0000000099999999</v>
      </c>
      <c r="F12" s="3">
        <f t="shared" si="6"/>
        <v>5577963871.8299999</v>
      </c>
      <c r="G12" s="7">
        <f t="shared" si="6"/>
        <v>0.99999998999999995</v>
      </c>
      <c r="H12" s="3">
        <f t="shared" si="6"/>
        <v>275224225665.76001</v>
      </c>
      <c r="I12" s="7">
        <f t="shared" si="6"/>
        <v>1</v>
      </c>
      <c r="J12" s="3">
        <f t="shared" si="6"/>
        <v>136904523190.06</v>
      </c>
      <c r="K12" s="7">
        <f t="shared" si="6"/>
        <v>1</v>
      </c>
      <c r="L12" s="3">
        <f t="shared" si="6"/>
        <v>7900137466.2299995</v>
      </c>
      <c r="M12" s="7">
        <f t="shared" si="6"/>
        <v>1</v>
      </c>
      <c r="N12" s="3">
        <f>SUM(N6:N11)</f>
        <v>169367919924.67999</v>
      </c>
      <c r="O12" s="7">
        <f t="shared" si="6"/>
        <v>1.0000000100000002</v>
      </c>
      <c r="P12" s="3">
        <f t="shared" si="6"/>
        <v>796302642215.78992</v>
      </c>
      <c r="Q12" s="7">
        <f t="shared" si="6"/>
        <v>1</v>
      </c>
      <c r="R12" s="3">
        <f t="shared" si="6"/>
        <v>19392067190.200005</v>
      </c>
      <c r="S12" s="7">
        <f t="shared" si="6"/>
        <v>1</v>
      </c>
      <c r="T12" s="3">
        <f t="shared" si="6"/>
        <v>25413971449.820004</v>
      </c>
      <c r="U12" s="7">
        <f t="shared" si="6"/>
        <v>0.99999999000000006</v>
      </c>
      <c r="V12" s="3">
        <f t="shared" si="6"/>
        <v>44806038640.020004</v>
      </c>
      <c r="W12" s="7">
        <f t="shared" si="6"/>
        <v>0.99999999999999989</v>
      </c>
      <c r="X12" s="3">
        <f t="shared" si="6"/>
        <v>58569244596.949997</v>
      </c>
      <c r="Y12" s="7">
        <f t="shared" si="6"/>
        <v>1.0000000099999999</v>
      </c>
      <c r="Z12" s="3">
        <f t="shared" si="6"/>
        <v>899677925452.75989</v>
      </c>
      <c r="AA12" s="7">
        <f t="shared" si="6"/>
        <v>1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5" sqref="G35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11802454.43</v>
      </c>
      <c r="C6" s="8">
        <v>1.1804999999999999E-3</v>
      </c>
      <c r="D6" s="1">
        <v>508390213.33999997</v>
      </c>
      <c r="E6" s="8">
        <v>2.6372600000000002E-3</v>
      </c>
      <c r="F6" s="1">
        <v>70939291.599999994</v>
      </c>
      <c r="G6" s="8">
        <v>1.2462640000000001E-2</v>
      </c>
      <c r="H6" s="1">
        <v>1707126060.3499999</v>
      </c>
      <c r="I6" s="8">
        <v>6.1775399999999996E-3</v>
      </c>
      <c r="J6" s="1">
        <v>3334709434.5999999</v>
      </c>
      <c r="K6" s="8">
        <v>2.4236839999999999E-2</v>
      </c>
      <c r="L6" s="1">
        <v>1106202206.5</v>
      </c>
      <c r="M6" s="8">
        <v>0.13967341731704033</v>
      </c>
      <c r="N6" s="1">
        <v>2242013636.8299999</v>
      </c>
      <c r="O6" s="8">
        <v>1.318035E-2</v>
      </c>
      <c r="P6" s="3">
        <f t="shared" ref="P6:P11" si="0">+B6+D6+F6+H6+J6+L6+N6</f>
        <v>8981183297.6499996</v>
      </c>
      <c r="Q6" s="2">
        <f t="shared" ref="Q6:Q11" si="1">+P6/$P$12</f>
        <v>1.1229390433334714E-2</v>
      </c>
      <c r="R6" s="1">
        <v>316637613.87</v>
      </c>
      <c r="S6" s="8">
        <v>1.6300619999999998E-2</v>
      </c>
      <c r="T6" s="1">
        <v>1504825168.4200001</v>
      </c>
      <c r="U6" s="8">
        <v>5.9210939999999997E-2</v>
      </c>
      <c r="V6" s="3">
        <f t="shared" ref="V6:V11" si="2">R6+T6</f>
        <v>1821462782.29</v>
      </c>
      <c r="W6" s="2">
        <f t="shared" ref="W6:W11" si="3">V6/$V$12</f>
        <v>4.0621805804127643E-2</v>
      </c>
      <c r="X6" s="1">
        <v>1212415633.1099999</v>
      </c>
      <c r="Y6" s="8">
        <v>2.0540369999999999E-2</v>
      </c>
      <c r="Z6" s="3">
        <f t="shared" ref="Z6:Z11" si="4">P6+V6+X6</f>
        <v>12015061713.049999</v>
      </c>
      <c r="AA6" s="2">
        <f t="shared" ref="AA6:AA11" si="5">Z6/$Z$12</f>
        <v>1.329602589030203E-2</v>
      </c>
      <c r="AB6" s="16"/>
    </row>
    <row r="7" spans="1:28">
      <c r="A7" s="12" t="s">
        <v>18</v>
      </c>
      <c r="B7" s="1">
        <v>176729833.38</v>
      </c>
      <c r="C7" s="8">
        <v>1.767672E-2</v>
      </c>
      <c r="D7" s="6">
        <v>195902731.03</v>
      </c>
      <c r="E7" s="8">
        <v>1.0162400000000001E-3</v>
      </c>
      <c r="F7" s="1">
        <v>234877779.97999999</v>
      </c>
      <c r="G7" s="8">
        <v>4.1263420000000002E-2</v>
      </c>
      <c r="H7" s="1">
        <v>1272399472.8800001</v>
      </c>
      <c r="I7" s="8">
        <v>4.6043999999999998E-3</v>
      </c>
      <c r="J7" s="1">
        <v>671004847.87</v>
      </c>
      <c r="K7" s="8">
        <v>4.8769E-3</v>
      </c>
      <c r="L7" s="6">
        <v>0</v>
      </c>
      <c r="M7" s="6">
        <v>0</v>
      </c>
      <c r="N7" s="1">
        <v>360014423.04000002</v>
      </c>
      <c r="O7" s="8">
        <v>2.1164500000000002E-3</v>
      </c>
      <c r="P7" s="3">
        <f t="shared" si="0"/>
        <v>2910929088.1799998</v>
      </c>
      <c r="Q7" s="2">
        <f t="shared" si="1"/>
        <v>3.6396049575647014E-3</v>
      </c>
      <c r="R7" s="6">
        <v>114951027.47</v>
      </c>
      <c r="S7" s="6">
        <v>5.9177199999999996E-3</v>
      </c>
      <c r="T7" s="1">
        <v>998946456.88</v>
      </c>
      <c r="U7" s="8">
        <v>3.9305930000000003E-2</v>
      </c>
      <c r="V7" s="3">
        <f t="shared" si="2"/>
        <v>1113897484.3499999</v>
      </c>
      <c r="W7" s="2">
        <f t="shared" si="3"/>
        <v>2.4841862120336133E-2</v>
      </c>
      <c r="X7" s="1">
        <v>700275872</v>
      </c>
      <c r="Y7" s="8">
        <v>1.186386E-2</v>
      </c>
      <c r="Z7" s="3">
        <f t="shared" si="4"/>
        <v>4725102444.5299997</v>
      </c>
      <c r="AA7" s="2">
        <f t="shared" si="5"/>
        <v>5.228860736400851E-3</v>
      </c>
      <c r="AB7" s="16"/>
    </row>
    <row r="8" spans="1:28">
      <c r="A8" s="12" t="s">
        <v>19</v>
      </c>
      <c r="B8" s="1">
        <v>7566531850.3999996</v>
      </c>
      <c r="C8" s="8">
        <v>0.75681321999999995</v>
      </c>
      <c r="D8" s="1">
        <v>133616156315.72</v>
      </c>
      <c r="E8" s="8">
        <v>0.69313011000000002</v>
      </c>
      <c r="F8" s="1">
        <v>4006093262.8299999</v>
      </c>
      <c r="G8" s="8">
        <v>0.70379206999999999</v>
      </c>
      <c r="H8" s="1">
        <v>208072306959.19</v>
      </c>
      <c r="I8" s="8">
        <v>0.75294678000000004</v>
      </c>
      <c r="J8" s="1">
        <v>106940516007.24001</v>
      </c>
      <c r="K8" s="8">
        <v>0.77724912999999995</v>
      </c>
      <c r="L8" s="1">
        <v>6765616700.2700005</v>
      </c>
      <c r="M8" s="8">
        <v>0.85425322715078966</v>
      </c>
      <c r="N8" s="1">
        <v>135589966435.37</v>
      </c>
      <c r="O8" s="8">
        <v>0.79710607</v>
      </c>
      <c r="P8" s="3">
        <f t="shared" si="0"/>
        <v>602557187531.02002</v>
      </c>
      <c r="Q8" s="2">
        <f t="shared" si="1"/>
        <v>0.7533918073989625</v>
      </c>
      <c r="R8" s="1">
        <v>17436502616.599998</v>
      </c>
      <c r="S8" s="8">
        <v>0.89763742999999996</v>
      </c>
      <c r="T8" s="1">
        <v>21947367096.709999</v>
      </c>
      <c r="U8" s="8">
        <v>0.86357152999999998</v>
      </c>
      <c r="V8" s="3">
        <f t="shared" si="2"/>
        <v>39383869713.309998</v>
      </c>
      <c r="W8" s="2">
        <f t="shared" si="3"/>
        <v>0.87832917744153371</v>
      </c>
      <c r="X8" s="1">
        <v>48844965689.629997</v>
      </c>
      <c r="Y8" s="8">
        <v>0.82751624000000001</v>
      </c>
      <c r="Z8" s="3">
        <f t="shared" si="4"/>
        <v>690786022933.96008</v>
      </c>
      <c r="AA8" s="2">
        <f t="shared" si="5"/>
        <v>0.76443293134423573</v>
      </c>
      <c r="AB8" s="16"/>
    </row>
    <row r="9" spans="1:28">
      <c r="A9" s="12" t="s">
        <v>20</v>
      </c>
      <c r="B9" s="1">
        <v>120227568.31999999</v>
      </c>
      <c r="C9" s="8">
        <v>1.2025299999999999E-2</v>
      </c>
      <c r="D9" s="1">
        <v>40449795480.709999</v>
      </c>
      <c r="E9" s="8">
        <v>0.20983219</v>
      </c>
      <c r="F9" s="1">
        <v>77922651.680000007</v>
      </c>
      <c r="G9" s="8">
        <v>1.368948E-2</v>
      </c>
      <c r="H9" s="1">
        <v>28429286286.209999</v>
      </c>
      <c r="I9" s="8">
        <v>0.10287644999999999</v>
      </c>
      <c r="J9" s="1">
        <v>12370459451.459999</v>
      </c>
      <c r="K9" s="8">
        <v>8.9909130000000004E-2</v>
      </c>
      <c r="L9" s="6">
        <v>0</v>
      </c>
      <c r="M9" s="6">
        <v>0</v>
      </c>
      <c r="N9" s="1">
        <v>19064223637.290001</v>
      </c>
      <c r="O9" s="8">
        <v>0.11207473</v>
      </c>
      <c r="P9" s="3">
        <f t="shared" si="0"/>
        <v>100511915075.67001</v>
      </c>
      <c r="Q9" s="2">
        <f t="shared" si="1"/>
        <v>0.12567247546124691</v>
      </c>
      <c r="R9" s="1">
        <v>708775900.30999994</v>
      </c>
      <c r="S9" s="8">
        <v>3.6488039999999999E-2</v>
      </c>
      <c r="T9" s="1">
        <v>119933837.20999999</v>
      </c>
      <c r="U9" s="8">
        <v>4.7190799999999996E-3</v>
      </c>
      <c r="V9" s="3">
        <f t="shared" si="2"/>
        <v>828709737.51999998</v>
      </c>
      <c r="W9" s="2">
        <f t="shared" si="3"/>
        <v>1.8481676569424052E-2</v>
      </c>
      <c r="X9" s="1">
        <v>4332591480.4300003</v>
      </c>
      <c r="Y9" s="8">
        <v>7.3401419999999995E-2</v>
      </c>
      <c r="Z9" s="3">
        <f t="shared" si="4"/>
        <v>105673216293.62003</v>
      </c>
      <c r="AA9" s="2">
        <f t="shared" si="5"/>
        <v>0.1169393760354472</v>
      </c>
      <c r="AB9" s="16"/>
    </row>
    <row r="10" spans="1:28">
      <c r="A10" s="12" t="s">
        <v>21</v>
      </c>
      <c r="B10" s="1">
        <v>1566651640.0699999</v>
      </c>
      <c r="C10" s="8">
        <v>0.15669830000000001</v>
      </c>
      <c r="D10" s="1">
        <v>5820740403.4700003</v>
      </c>
      <c r="E10" s="8">
        <v>3.0194929999999998E-2</v>
      </c>
      <c r="F10" s="1">
        <v>966394126.20000005</v>
      </c>
      <c r="G10" s="8">
        <v>0.16977650999999999</v>
      </c>
      <c r="H10" s="1">
        <v>8798763018.1499996</v>
      </c>
      <c r="I10" s="8">
        <v>3.1839890000000003E-2</v>
      </c>
      <c r="J10" s="1">
        <v>3780574270.1199999</v>
      </c>
      <c r="K10" s="8">
        <v>2.7477410000000001E-2</v>
      </c>
      <c r="L10" s="1">
        <v>48100486.259999998</v>
      </c>
      <c r="M10" s="8">
        <v>6.0733555321700987E-3</v>
      </c>
      <c r="N10" s="1">
        <v>4200164987.2199998</v>
      </c>
      <c r="O10" s="8">
        <v>2.4691919999999999E-2</v>
      </c>
      <c r="P10" s="3">
        <f t="shared" si="0"/>
        <v>25181388931.489998</v>
      </c>
      <c r="Q10" s="2">
        <f t="shared" si="1"/>
        <v>3.1484898881792553E-2</v>
      </c>
      <c r="R10" s="1">
        <v>335106373.06</v>
      </c>
      <c r="S10" s="8">
        <v>1.72514E-2</v>
      </c>
      <c r="T10" s="1">
        <v>843576230.27999997</v>
      </c>
      <c r="U10" s="8">
        <v>3.3192520000000003E-2</v>
      </c>
      <c r="V10" s="3">
        <f t="shared" si="2"/>
        <v>1178682603.3399999</v>
      </c>
      <c r="W10" s="2">
        <f t="shared" si="3"/>
        <v>2.6286683583720875E-2</v>
      </c>
      <c r="X10" s="1">
        <v>1236168700.0999999</v>
      </c>
      <c r="Y10" s="8">
        <v>2.0942789999999999E-2</v>
      </c>
      <c r="Z10" s="3">
        <f t="shared" si="4"/>
        <v>27596240234.929996</v>
      </c>
      <c r="AA10" s="2">
        <f t="shared" si="5"/>
        <v>3.0538363713945655E-2</v>
      </c>
      <c r="AB10" s="16"/>
    </row>
    <row r="11" spans="1:28">
      <c r="A11" s="12" t="s">
        <v>22</v>
      </c>
      <c r="B11" s="1">
        <v>555942087.57000005</v>
      </c>
      <c r="C11" s="8">
        <v>5.5605969999999998E-2</v>
      </c>
      <c r="D11" s="1">
        <v>12181127654.790001</v>
      </c>
      <c r="E11" s="8">
        <v>6.3189259999999997E-2</v>
      </c>
      <c r="F11" s="1">
        <v>335927464.79000002</v>
      </c>
      <c r="G11" s="8">
        <v>5.9015869999999998E-2</v>
      </c>
      <c r="H11" s="1">
        <v>27439382722.259998</v>
      </c>
      <c r="I11" s="8">
        <v>9.9294300000000002E-2</v>
      </c>
      <c r="J11" s="1">
        <v>10491202696.700001</v>
      </c>
      <c r="K11" s="8">
        <v>7.6250600000000002E-2</v>
      </c>
      <c r="L11" s="6">
        <v>0</v>
      </c>
      <c r="M11" s="6">
        <v>0</v>
      </c>
      <c r="N11" s="1">
        <v>8646406909.7299995</v>
      </c>
      <c r="O11" s="8">
        <v>5.0830479999999997E-2</v>
      </c>
      <c r="P11" s="3">
        <f t="shared" si="0"/>
        <v>59649989535.839996</v>
      </c>
      <c r="Q11" s="2">
        <f t="shared" si="1"/>
        <v>7.4581822867098677E-2</v>
      </c>
      <c r="R11" s="1">
        <v>512910197.08999997</v>
      </c>
      <c r="S11" s="8">
        <v>2.6404799999999999E-2</v>
      </c>
      <c r="T11" s="6">
        <v>0</v>
      </c>
      <c r="U11" s="6">
        <v>0</v>
      </c>
      <c r="V11" s="3">
        <f t="shared" si="2"/>
        <v>512910197.08999997</v>
      </c>
      <c r="W11" s="2">
        <f t="shared" si="3"/>
        <v>1.143879448085784E-2</v>
      </c>
      <c r="X11" s="1">
        <v>2699573153.3299999</v>
      </c>
      <c r="Y11" s="8">
        <v>4.5735329999999998E-2</v>
      </c>
      <c r="Z11" s="3">
        <f t="shared" si="4"/>
        <v>62862472886.259995</v>
      </c>
      <c r="AA11" s="2">
        <f t="shared" si="5"/>
        <v>6.9564442279668556E-2</v>
      </c>
      <c r="AB11" s="16"/>
    </row>
    <row r="12" spans="1:28">
      <c r="A12" s="13" t="s">
        <v>23</v>
      </c>
      <c r="B12" s="3">
        <f t="shared" ref="B12:AA12" si="6">SUM(B6:B11)</f>
        <v>9997885434.1700001</v>
      </c>
      <c r="C12" s="7">
        <f t="shared" si="6"/>
        <v>1.0000000099999999</v>
      </c>
      <c r="D12" s="3">
        <f t="shared" si="6"/>
        <v>192772112799.06</v>
      </c>
      <c r="E12" s="7">
        <f t="shared" si="6"/>
        <v>0.99999998999999995</v>
      </c>
      <c r="F12" s="3">
        <f t="shared" si="6"/>
        <v>5692154577.0799999</v>
      </c>
      <c r="G12" s="7">
        <f t="shared" si="6"/>
        <v>0.99999998999999995</v>
      </c>
      <c r="H12" s="3">
        <f t="shared" si="6"/>
        <v>275719264519.03998</v>
      </c>
      <c r="I12" s="7">
        <f t="shared" si="6"/>
        <v>0.99773935999999996</v>
      </c>
      <c r="J12" s="3">
        <f t="shared" si="6"/>
        <v>137588466707.99002</v>
      </c>
      <c r="K12" s="7">
        <f t="shared" si="6"/>
        <v>1.0000000099999999</v>
      </c>
      <c r="L12" s="3">
        <f t="shared" si="6"/>
        <v>7919919393.0300007</v>
      </c>
      <c r="M12" s="7">
        <f t="shared" si="6"/>
        <v>1</v>
      </c>
      <c r="N12" s="3">
        <f>SUM(N6:N11)</f>
        <v>170102790029.48001</v>
      </c>
      <c r="O12" s="7">
        <f t="shared" si="6"/>
        <v>1</v>
      </c>
      <c r="P12" s="3">
        <f t="shared" si="6"/>
        <v>799792593459.84998</v>
      </c>
      <c r="Q12" s="7">
        <f t="shared" si="6"/>
        <v>1</v>
      </c>
      <c r="R12" s="3">
        <f t="shared" si="6"/>
        <v>19424883728.400002</v>
      </c>
      <c r="S12" s="7">
        <f t="shared" si="6"/>
        <v>1.0000000099999999</v>
      </c>
      <c r="T12" s="3">
        <f t="shared" si="6"/>
        <v>25414648789.499996</v>
      </c>
      <c r="U12" s="7">
        <f t="shared" si="6"/>
        <v>1</v>
      </c>
      <c r="V12" s="3">
        <f t="shared" si="6"/>
        <v>44839532517.899986</v>
      </c>
      <c r="W12" s="7">
        <f t="shared" si="6"/>
        <v>1.0000000000000002</v>
      </c>
      <c r="X12" s="3">
        <f t="shared" si="6"/>
        <v>59025990528.599998</v>
      </c>
      <c r="Y12" s="7">
        <f t="shared" si="6"/>
        <v>1.0000000099999999</v>
      </c>
      <c r="Z12" s="3">
        <f t="shared" si="6"/>
        <v>903658116506.3501</v>
      </c>
      <c r="AA12" s="7">
        <f t="shared" si="6"/>
        <v>1.0000000000000002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1C21-0EF1-49B2-8DB1-586D290035A8}">
  <dimension ref="A1:AB27"/>
  <sheetViews>
    <sheetView showGridLines="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U25" sqref="U25"/>
    </sheetView>
  </sheetViews>
  <sheetFormatPr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/>
      <c r="Y1"/>
      <c r="Z1"/>
      <c r="AA1"/>
      <c r="AB1"/>
    </row>
    <row r="2" spans="1:28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3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19" t="s">
        <v>7</v>
      </c>
      <c r="M4" s="20"/>
      <c r="N4" s="19" t="s">
        <v>8</v>
      </c>
      <c r="O4" s="20"/>
      <c r="P4" s="19" t="s">
        <v>9</v>
      </c>
      <c r="Q4" s="20"/>
      <c r="R4" s="19" t="s">
        <v>10</v>
      </c>
      <c r="S4" s="20"/>
      <c r="T4" s="19" t="s">
        <v>11</v>
      </c>
      <c r="U4" s="20"/>
      <c r="V4" s="19" t="s">
        <v>12</v>
      </c>
      <c r="W4" s="20"/>
      <c r="X4" s="24" t="s">
        <v>13</v>
      </c>
      <c r="Y4" s="25"/>
      <c r="Z4" s="19" t="s">
        <v>14</v>
      </c>
      <c r="AA4" s="20"/>
    </row>
    <row r="5" spans="1:28" ht="31.5" customHeight="1">
      <c r="A5" s="23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11861008.67</v>
      </c>
      <c r="C6" s="8">
        <v>1.15686E-3</v>
      </c>
      <c r="D6" s="1">
        <v>997826578.45000005</v>
      </c>
      <c r="E6" s="8">
        <v>5.1272599999999998E-3</v>
      </c>
      <c r="F6" s="1">
        <v>85667116.959999993</v>
      </c>
      <c r="G6" s="8">
        <v>1.4473160000000001E-2</v>
      </c>
      <c r="H6" s="1">
        <v>7047446710.96</v>
      </c>
      <c r="I6" s="8">
        <v>2.517602E-2</v>
      </c>
      <c r="J6" s="1">
        <v>4194280800.02</v>
      </c>
      <c r="K6" s="8">
        <v>3.0246550000000001E-2</v>
      </c>
      <c r="L6" s="1">
        <v>1118256220.8399999</v>
      </c>
      <c r="M6" s="8">
        <v>0.14023732</v>
      </c>
      <c r="N6" s="1">
        <v>1527322623.3199999</v>
      </c>
      <c r="O6" s="8">
        <v>8.8823700000000005E-3</v>
      </c>
      <c r="P6" s="3">
        <f t="shared" ref="P6:P11" si="0">+B6+D6+F6+H6+J6+L6+N6</f>
        <v>14982661059.219999</v>
      </c>
      <c r="Q6" s="2">
        <f t="shared" ref="Q6:Q11" si="1">+P6/$P$12</f>
        <v>1.8513008740141154E-2</v>
      </c>
      <c r="R6" s="1">
        <v>269080316.51999998</v>
      </c>
      <c r="S6" s="8">
        <v>1.3816220000000001E-2</v>
      </c>
      <c r="T6" s="1">
        <v>1984972719.27</v>
      </c>
      <c r="U6" s="8">
        <v>7.79865E-2</v>
      </c>
      <c r="V6" s="3">
        <f t="shared" ref="V6:V11" si="2">R6+T6</f>
        <v>2254053035.79</v>
      </c>
      <c r="W6" s="2">
        <f t="shared" ref="W6:W11" si="3">V6/$V$12</f>
        <v>5.0169833216815105E-2</v>
      </c>
      <c r="X6" s="1">
        <v>2075338705.9100001</v>
      </c>
      <c r="Y6" s="8">
        <v>3.48288E-2</v>
      </c>
      <c r="Z6" s="3">
        <f t="shared" ref="Z6:Z11" si="4">P6+V6+X6</f>
        <v>19312052800.919998</v>
      </c>
      <c r="AA6" s="2">
        <f t="shared" ref="AA6:AA11" si="5">Z6/$Z$12</f>
        <v>2.1133327116154288E-2</v>
      </c>
      <c r="AB6" s="16"/>
    </row>
    <row r="7" spans="1:28">
      <c r="A7" s="12" t="s">
        <v>18</v>
      </c>
      <c r="B7" s="1">
        <v>169631805.33000001</v>
      </c>
      <c r="C7" s="8">
        <v>1.6545009999999999E-2</v>
      </c>
      <c r="D7" s="6">
        <v>920982222.55999994</v>
      </c>
      <c r="E7" s="8">
        <v>4.7324000000000003E-3</v>
      </c>
      <c r="F7" s="1">
        <v>209375189.03999999</v>
      </c>
      <c r="G7" s="8">
        <v>3.5373210000000002E-2</v>
      </c>
      <c r="H7" s="1">
        <v>1177694981.0799999</v>
      </c>
      <c r="I7" s="8">
        <v>4.2071499999999998E-3</v>
      </c>
      <c r="J7" s="1">
        <v>782591132.14999998</v>
      </c>
      <c r="K7" s="8">
        <v>5.6435599999999997E-3</v>
      </c>
      <c r="L7" s="6">
        <v>0</v>
      </c>
      <c r="M7" s="6">
        <v>0</v>
      </c>
      <c r="N7" s="1">
        <v>315243851.06</v>
      </c>
      <c r="O7" s="8">
        <v>1.8333500000000001E-3</v>
      </c>
      <c r="P7" s="3">
        <f t="shared" si="0"/>
        <v>3575519181.2199998</v>
      </c>
      <c r="Q7" s="2">
        <f t="shared" si="1"/>
        <v>4.4180147699286109E-3</v>
      </c>
      <c r="R7" s="6">
        <v>222276785.13999999</v>
      </c>
      <c r="S7" s="6">
        <v>1.1413039999999999E-2</v>
      </c>
      <c r="T7" s="1">
        <v>877364537.58000004</v>
      </c>
      <c r="U7" s="8">
        <v>3.4470290000000001E-2</v>
      </c>
      <c r="V7" s="3">
        <f t="shared" si="2"/>
        <v>1099641322.72</v>
      </c>
      <c r="W7" s="2">
        <f t="shared" si="3"/>
        <v>2.4475387616531747E-2</v>
      </c>
      <c r="X7" s="1">
        <v>390937967.44999999</v>
      </c>
      <c r="Y7" s="8">
        <v>6.5608100000000003E-3</v>
      </c>
      <c r="Z7" s="3">
        <f t="shared" si="4"/>
        <v>5066098471.3899994</v>
      </c>
      <c r="AA7" s="2">
        <f t="shared" si="5"/>
        <v>5.5438703126077672E-3</v>
      </c>
      <c r="AB7" s="16"/>
    </row>
    <row r="8" spans="1:28">
      <c r="A8" s="12" t="s">
        <v>19</v>
      </c>
      <c r="B8" s="1">
        <v>7839883077.7299995</v>
      </c>
      <c r="C8" s="8">
        <v>0.76466168000000001</v>
      </c>
      <c r="D8" s="1">
        <v>134218450223.35001</v>
      </c>
      <c r="E8" s="8">
        <v>0.68967175999999997</v>
      </c>
      <c r="F8" s="1">
        <v>4252863390.0999999</v>
      </c>
      <c r="G8" s="8">
        <v>0.71850647000000001</v>
      </c>
      <c r="H8" s="1">
        <v>206407140239.56</v>
      </c>
      <c r="I8" s="8">
        <v>0.73736077</v>
      </c>
      <c r="J8" s="1">
        <v>107110548198.8</v>
      </c>
      <c r="K8" s="8">
        <v>0.77241473999999999</v>
      </c>
      <c r="L8" s="1">
        <v>6807283051.2699995</v>
      </c>
      <c r="M8" s="8">
        <v>0.85368195769608768</v>
      </c>
      <c r="N8" s="1">
        <v>137599402579.22</v>
      </c>
      <c r="O8" s="8">
        <v>0.80022943999999996</v>
      </c>
      <c r="P8" s="3">
        <f t="shared" si="0"/>
        <v>604235570760.03003</v>
      </c>
      <c r="Q8" s="2">
        <f t="shared" si="1"/>
        <v>0.74661092301096021</v>
      </c>
      <c r="R8" s="1">
        <v>17426815399.060001</v>
      </c>
      <c r="S8" s="8">
        <v>0.89479880000000001</v>
      </c>
      <c r="T8" s="1">
        <v>21623559947.459999</v>
      </c>
      <c r="U8" s="8">
        <v>0.84955614000000002</v>
      </c>
      <c r="V8" s="3">
        <f t="shared" si="2"/>
        <v>39050375346.520004</v>
      </c>
      <c r="W8" s="2">
        <f t="shared" si="3"/>
        <v>0.869168021817328</v>
      </c>
      <c r="X8" s="1">
        <v>48825683310.339996</v>
      </c>
      <c r="Y8" s="8">
        <v>0.81940352999999999</v>
      </c>
      <c r="Z8" s="3">
        <f t="shared" si="4"/>
        <v>692111629416.89001</v>
      </c>
      <c r="AA8" s="2">
        <f t="shared" si="5"/>
        <v>0.75738305068557488</v>
      </c>
      <c r="AB8" s="16"/>
    </row>
    <row r="9" spans="1:28">
      <c r="A9" s="12" t="s">
        <v>20</v>
      </c>
      <c r="B9" s="1">
        <v>119688355.66</v>
      </c>
      <c r="C9" s="8">
        <v>1.167378E-2</v>
      </c>
      <c r="D9" s="1">
        <v>40656261606.360001</v>
      </c>
      <c r="E9" s="8">
        <v>0.20890924999999999</v>
      </c>
      <c r="F9" s="1">
        <v>77923699.519999996</v>
      </c>
      <c r="G9" s="8">
        <v>1.316494E-2</v>
      </c>
      <c r="H9" s="1">
        <v>29145301549.66</v>
      </c>
      <c r="I9" s="8">
        <v>0.10411753246519088</v>
      </c>
      <c r="J9" s="1">
        <v>12412998033.48</v>
      </c>
      <c r="K9" s="8">
        <v>8.9514830000000004E-2</v>
      </c>
      <c r="L9" s="6">
        <v>0</v>
      </c>
      <c r="M9" s="6">
        <v>0</v>
      </c>
      <c r="N9" s="1">
        <v>19129061173.84</v>
      </c>
      <c r="O9" s="8">
        <v>0.11124785</v>
      </c>
      <c r="P9" s="3">
        <f t="shared" si="0"/>
        <v>101541234418.51999</v>
      </c>
      <c r="Q9" s="2">
        <f t="shared" si="1"/>
        <v>0.12546728200315085</v>
      </c>
      <c r="R9" s="1">
        <v>711468256.02999997</v>
      </c>
      <c r="S9" s="8">
        <v>3.6531109999999999E-2</v>
      </c>
      <c r="T9" s="1">
        <v>120250598.76000001</v>
      </c>
      <c r="U9" s="8">
        <v>4.7244599999999998E-3</v>
      </c>
      <c r="V9" s="3">
        <f t="shared" si="2"/>
        <v>831718854.78999996</v>
      </c>
      <c r="W9" s="2">
        <f t="shared" si="3"/>
        <v>1.8512073835685157E-2</v>
      </c>
      <c r="X9" s="1">
        <v>4352826030.79</v>
      </c>
      <c r="Y9" s="8">
        <v>7.3050100000000007E-2</v>
      </c>
      <c r="Z9" s="3">
        <f t="shared" si="4"/>
        <v>106725779304.09998</v>
      </c>
      <c r="AA9" s="2">
        <f t="shared" si="5"/>
        <v>0.11679083673862919</v>
      </c>
      <c r="AB9" s="16"/>
    </row>
    <row r="10" spans="1:28">
      <c r="A10" s="12" t="s">
        <v>21</v>
      </c>
      <c r="B10" s="1">
        <v>1567689236.29</v>
      </c>
      <c r="C10" s="8">
        <v>0.15290430999999999</v>
      </c>
      <c r="D10" s="1">
        <v>5322791988.2600002</v>
      </c>
      <c r="E10" s="8">
        <v>2.7350780000000002E-2</v>
      </c>
      <c r="F10" s="1">
        <v>966012703.35000002</v>
      </c>
      <c r="G10" s="8">
        <v>0.16320449000000001</v>
      </c>
      <c r="H10" s="1">
        <v>8728462191.7099991</v>
      </c>
      <c r="I10" s="8">
        <v>3.1181219999999999E-2</v>
      </c>
      <c r="J10" s="1">
        <v>3779817518.6300001</v>
      </c>
      <c r="K10" s="8">
        <v>2.7257699999999999E-2</v>
      </c>
      <c r="L10" s="1">
        <v>48487811.280000001</v>
      </c>
      <c r="M10" s="8">
        <v>6.0807200000000004E-3</v>
      </c>
      <c r="N10" s="1">
        <v>4147384294.54</v>
      </c>
      <c r="O10" s="8">
        <v>2.4119720000000001E-2</v>
      </c>
      <c r="P10" s="3">
        <f t="shared" si="0"/>
        <v>24560645744.060001</v>
      </c>
      <c r="Q10" s="2">
        <f t="shared" si="1"/>
        <v>3.034784325201606E-2</v>
      </c>
      <c r="R10" s="1">
        <v>336904693</v>
      </c>
      <c r="S10" s="8">
        <v>1.729874E-2</v>
      </c>
      <c r="T10" s="1">
        <v>846625734.71000004</v>
      </c>
      <c r="U10" s="8">
        <v>3.3262609999999998E-2</v>
      </c>
      <c r="V10" s="3">
        <f t="shared" si="2"/>
        <v>1183530427.71</v>
      </c>
      <c r="W10" s="2">
        <f t="shared" si="3"/>
        <v>2.6342558592205408E-2</v>
      </c>
      <c r="X10" s="1">
        <v>1236603710.3900001</v>
      </c>
      <c r="Y10" s="8">
        <v>2.0752960000000001E-2</v>
      </c>
      <c r="Z10" s="3">
        <f t="shared" si="4"/>
        <v>26980779882.16</v>
      </c>
      <c r="AA10" s="2">
        <f t="shared" si="5"/>
        <v>2.9525273826482019E-2</v>
      </c>
      <c r="AB10" s="16"/>
    </row>
    <row r="11" spans="1:28">
      <c r="A11" s="12" t="s">
        <v>22</v>
      </c>
      <c r="B11" s="1">
        <v>543993922.80999994</v>
      </c>
      <c r="C11" s="8">
        <v>5.3058359999999999E-2</v>
      </c>
      <c r="D11" s="1">
        <v>12495759773.299999</v>
      </c>
      <c r="E11" s="8">
        <v>6.4208550000000003E-2</v>
      </c>
      <c r="F11" s="1">
        <v>327190717.14999998</v>
      </c>
      <c r="G11" s="8">
        <v>5.5277729999999997E-2</v>
      </c>
      <c r="H11" s="1">
        <v>27420887472.549999</v>
      </c>
      <c r="I11" s="8">
        <v>9.7957299999999997E-2</v>
      </c>
      <c r="J11" s="1">
        <v>10389500512.15</v>
      </c>
      <c r="K11" s="8">
        <v>7.4922619999999995E-2</v>
      </c>
      <c r="L11" s="6">
        <v>0</v>
      </c>
      <c r="M11" s="6">
        <v>0</v>
      </c>
      <c r="N11" s="1">
        <v>9231524408.7700005</v>
      </c>
      <c r="O11" s="8">
        <v>5.3687279999999997E-2</v>
      </c>
      <c r="P11" s="3">
        <f t="shared" si="0"/>
        <v>60408856806.729996</v>
      </c>
      <c r="Q11" s="2">
        <f t="shared" si="1"/>
        <v>7.4642928223803084E-2</v>
      </c>
      <c r="R11" s="1">
        <v>509134851.43000001</v>
      </c>
      <c r="S11" s="8">
        <v>2.6142080000000002E-2</v>
      </c>
      <c r="T11" s="6">
        <v>0</v>
      </c>
      <c r="U11" s="6">
        <v>0</v>
      </c>
      <c r="V11" s="3">
        <f t="shared" si="2"/>
        <v>509134851.43000001</v>
      </c>
      <c r="W11" s="2">
        <f t="shared" si="3"/>
        <v>1.133212492143454E-2</v>
      </c>
      <c r="X11" s="1">
        <v>2705470468.02</v>
      </c>
      <c r="Y11" s="8">
        <v>4.5403810000000003E-2</v>
      </c>
      <c r="Z11" s="3">
        <f t="shared" si="4"/>
        <v>63623462126.179993</v>
      </c>
      <c r="AA11" s="2">
        <f t="shared" si="5"/>
        <v>6.9623641320551974E-2</v>
      </c>
      <c r="AB11" s="16"/>
    </row>
    <row r="12" spans="1:28">
      <c r="A12" s="13" t="s">
        <v>23</v>
      </c>
      <c r="B12" s="3">
        <f t="shared" ref="B12:AA12" si="6">SUM(B6:B11)</f>
        <v>10252747406.49</v>
      </c>
      <c r="C12" s="7">
        <f t="shared" si="6"/>
        <v>0.99999999999999989</v>
      </c>
      <c r="D12" s="3">
        <f t="shared" si="6"/>
        <v>194612072392.28</v>
      </c>
      <c r="E12" s="7">
        <f t="shared" si="6"/>
        <v>1</v>
      </c>
      <c r="F12" s="3">
        <f t="shared" si="6"/>
        <v>5919032816.1200008</v>
      </c>
      <c r="G12" s="7">
        <f t="shared" si="6"/>
        <v>1</v>
      </c>
      <c r="H12" s="3">
        <f t="shared" si="6"/>
        <v>279926933145.52002</v>
      </c>
      <c r="I12" s="7">
        <f t="shared" si="6"/>
        <v>0.99999999246519089</v>
      </c>
      <c r="J12" s="3">
        <f t="shared" si="6"/>
        <v>138669736195.23001</v>
      </c>
      <c r="K12" s="7">
        <f t="shared" si="6"/>
        <v>1</v>
      </c>
      <c r="L12" s="3">
        <f t="shared" si="6"/>
        <v>7974027083.3899994</v>
      </c>
      <c r="M12" s="7">
        <f t="shared" si="6"/>
        <v>0.99999999769608772</v>
      </c>
      <c r="N12" s="3">
        <f>SUM(N6:N11)</f>
        <v>171949938930.75</v>
      </c>
      <c r="O12" s="7">
        <f t="shared" si="6"/>
        <v>1.0000000099999999</v>
      </c>
      <c r="P12" s="3">
        <f t="shared" si="6"/>
        <v>809304487969.78003</v>
      </c>
      <c r="Q12" s="7">
        <f t="shared" si="6"/>
        <v>1</v>
      </c>
      <c r="R12" s="3">
        <f t="shared" si="6"/>
        <v>19475680301.18</v>
      </c>
      <c r="S12" s="7">
        <f t="shared" si="6"/>
        <v>0.99999998999999995</v>
      </c>
      <c r="T12" s="3">
        <f t="shared" si="6"/>
        <v>25452773537.779995</v>
      </c>
      <c r="U12" s="7">
        <f t="shared" si="6"/>
        <v>1</v>
      </c>
      <c r="V12" s="3">
        <f t="shared" si="6"/>
        <v>44928453838.960007</v>
      </c>
      <c r="W12" s="7">
        <f t="shared" si="6"/>
        <v>1</v>
      </c>
      <c r="X12" s="3">
        <f t="shared" si="6"/>
        <v>59586860192.899994</v>
      </c>
      <c r="Y12" s="7">
        <f t="shared" si="6"/>
        <v>1.0000000099999999</v>
      </c>
      <c r="Z12" s="3">
        <f t="shared" si="6"/>
        <v>913819802001.63989</v>
      </c>
      <c r="AA12" s="7">
        <f t="shared" si="6"/>
        <v>1.0000000000000002</v>
      </c>
    </row>
    <row r="13" spans="1:28">
      <c r="B13" s="16"/>
      <c r="F13" s="16"/>
      <c r="H13" s="16"/>
      <c r="J13" s="16"/>
      <c r="L13" s="16"/>
      <c r="N13" s="16"/>
      <c r="P13" s="16"/>
      <c r="R13" s="16"/>
      <c r="T13" s="16"/>
      <c r="V13" s="16"/>
      <c r="X13" s="16"/>
      <c r="Z13" s="16"/>
    </row>
    <row r="14" spans="1:28">
      <c r="A14" s="5" t="s">
        <v>24</v>
      </c>
      <c r="P14" s="16"/>
      <c r="R14" s="16"/>
      <c r="T14" s="16"/>
    </row>
    <row r="15" spans="1:28">
      <c r="A15" s="5" t="s">
        <v>25</v>
      </c>
      <c r="L15" s="16"/>
      <c r="P15" s="16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2:26">
      <c r="B17" s="16"/>
      <c r="D17" s="17"/>
      <c r="F17" s="16"/>
      <c r="H17" s="16"/>
      <c r="J17" s="16"/>
      <c r="L17" s="16"/>
      <c r="N17" s="16"/>
      <c r="P17" s="16"/>
      <c r="R17" s="16"/>
      <c r="T17" s="16"/>
      <c r="V17" s="16"/>
      <c r="X17" s="16"/>
      <c r="Z17" s="16"/>
    </row>
    <row r="19" spans="2:26">
      <c r="X19" s="16"/>
    </row>
    <row r="26" spans="2:26">
      <c r="H26" s="9"/>
    </row>
    <row r="27" spans="2:26">
      <c r="H2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16" ma:contentTypeDescription="Crear nuevo documento." ma:contentTypeScope="" ma:versionID="c0269dfc0a31860cea42264549b84e13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4ca9327bb655e80db2aa6d951e781dd0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17BDF3-33AD-4465-A885-65BD4896EC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D4700-D85A-4D38-BA99-8BAEC0BFD4B7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3d356bbc-c7e3-4705-a35e-a22d7fa248ea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6CF03B7E-DED9-4670-821A-7A9AA9957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Urena</cp:lastModifiedBy>
  <cp:revision/>
  <dcterms:created xsi:type="dcterms:W3CDTF">2017-06-23T15:36:35Z</dcterms:created>
  <dcterms:modified xsi:type="dcterms:W3CDTF">2023-01-11T21:42:59Z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