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50" yWindow="570" windowWidth="18225" windowHeight="11955"/>
  </bookViews>
  <sheets>
    <sheet name="Diciembre" sheetId="16" r:id="rId1"/>
    <sheet name="Noviembre" sheetId="15" r:id="rId2"/>
    <sheet name="Octubre" sheetId="14" r:id="rId3"/>
    <sheet name="Septiembre" sheetId="13" r:id="rId4"/>
    <sheet name="Agosto" sheetId="12" r:id="rId5"/>
    <sheet name="Julio" sheetId="10" r:id="rId6"/>
    <sheet name="Junio" sheetId="9" r:id="rId7"/>
    <sheet name="Mayo" sheetId="1" r:id="rId8"/>
    <sheet name="Abril" sheetId="2" r:id="rId9"/>
    <sheet name="Marzo" sheetId="6" r:id="rId10"/>
    <sheet name="Febrero" sheetId="7" r:id="rId11"/>
    <sheet name="Enero" sheetId="8" r:id="rId12"/>
  </sheets>
  <calcPr calcId="145621"/>
</workbook>
</file>

<file path=xl/calcChain.xml><?xml version="1.0" encoding="utf-8"?>
<calcChain xmlns="http://schemas.openxmlformats.org/spreadsheetml/2006/main">
  <c r="B13" i="16" l="1"/>
  <c r="X13" i="16"/>
  <c r="T13" i="16"/>
  <c r="R13" i="16"/>
  <c r="N13" i="16"/>
  <c r="L13" i="16"/>
  <c r="J13" i="16"/>
  <c r="H13" i="16"/>
  <c r="F13" i="16"/>
  <c r="D13" i="16"/>
  <c r="U13" i="16"/>
  <c r="E13" i="16"/>
  <c r="V13" i="16" l="1"/>
  <c r="Z13" i="16"/>
  <c r="K13" i="16"/>
  <c r="O13" i="16"/>
  <c r="G13" i="16"/>
  <c r="P13" i="16"/>
  <c r="I13" i="16"/>
  <c r="M13" i="16"/>
  <c r="Y13" i="16"/>
  <c r="X13" i="15"/>
  <c r="Y10" i="15" s="1"/>
  <c r="T13" i="15"/>
  <c r="U10" i="15" s="1"/>
  <c r="R13" i="15"/>
  <c r="S11" i="15" s="1"/>
  <c r="N13" i="15"/>
  <c r="O12" i="15" s="1"/>
  <c r="L13" i="15"/>
  <c r="M11" i="15" s="1"/>
  <c r="J13" i="15"/>
  <c r="K7" i="15" s="1"/>
  <c r="H13" i="15"/>
  <c r="I10" i="15" s="1"/>
  <c r="F13" i="15"/>
  <c r="G9" i="15" s="1"/>
  <c r="D13" i="15"/>
  <c r="E9" i="15" s="1"/>
  <c r="B13" i="15"/>
  <c r="V12" i="15"/>
  <c r="P12" i="15"/>
  <c r="M12" i="15"/>
  <c r="I12" i="15"/>
  <c r="G12" i="15"/>
  <c r="Y11" i="15"/>
  <c r="V11" i="15"/>
  <c r="P11" i="15"/>
  <c r="O11" i="15"/>
  <c r="G11" i="15"/>
  <c r="V10" i="15"/>
  <c r="P10" i="15"/>
  <c r="O10" i="15"/>
  <c r="M10" i="15"/>
  <c r="V9" i="15"/>
  <c r="P9" i="15"/>
  <c r="Y8" i="15"/>
  <c r="V8" i="15"/>
  <c r="P8" i="15"/>
  <c r="M8" i="15"/>
  <c r="V7" i="15"/>
  <c r="P7" i="15"/>
  <c r="O7" i="15"/>
  <c r="M7" i="15"/>
  <c r="I7" i="15"/>
  <c r="G7" i="15"/>
  <c r="V6" i="15"/>
  <c r="P6" i="15"/>
  <c r="O6" i="15"/>
  <c r="M6" i="15"/>
  <c r="G6" i="15"/>
  <c r="U7" i="15" l="1"/>
  <c r="U6" i="15"/>
  <c r="E12" i="15"/>
  <c r="Z12" i="15"/>
  <c r="Q13" i="16"/>
  <c r="S13" i="16"/>
  <c r="C13" i="16"/>
  <c r="Y9" i="15"/>
  <c r="Y12" i="15"/>
  <c r="Z8" i="15"/>
  <c r="Z11" i="15"/>
  <c r="I6" i="15"/>
  <c r="I11" i="15"/>
  <c r="P13" i="15"/>
  <c r="Q8" i="15" s="1"/>
  <c r="I8" i="15"/>
  <c r="I13" i="15" s="1"/>
  <c r="I9" i="15"/>
  <c r="C10" i="15"/>
  <c r="Y6" i="15"/>
  <c r="Y7" i="15"/>
  <c r="U8" i="15"/>
  <c r="Z9" i="15"/>
  <c r="U11" i="15"/>
  <c r="U12" i="15"/>
  <c r="Z6" i="15"/>
  <c r="U9" i="15"/>
  <c r="S6" i="15"/>
  <c r="Z7" i="15"/>
  <c r="S7" i="15"/>
  <c r="S10" i="15"/>
  <c r="M9" i="15"/>
  <c r="M13" i="15" s="1"/>
  <c r="K9" i="15"/>
  <c r="K8" i="15"/>
  <c r="E11" i="15"/>
  <c r="E7" i="15"/>
  <c r="E6" i="15"/>
  <c r="Z10" i="15"/>
  <c r="C9" i="15"/>
  <c r="V13" i="15"/>
  <c r="W10" i="15" s="1"/>
  <c r="S8" i="15"/>
  <c r="S9" i="15"/>
  <c r="G10" i="15"/>
  <c r="C12" i="15"/>
  <c r="S12" i="15"/>
  <c r="C6" i="15"/>
  <c r="K6" i="15"/>
  <c r="C7" i="15"/>
  <c r="G8" i="15"/>
  <c r="G13" i="15" s="1"/>
  <c r="O8" i="15"/>
  <c r="O9" i="15"/>
  <c r="C11" i="15"/>
  <c r="T12" i="10"/>
  <c r="T11" i="10"/>
  <c r="T10" i="10"/>
  <c r="T9" i="10"/>
  <c r="T8" i="10"/>
  <c r="T7" i="10"/>
  <c r="T6" i="10"/>
  <c r="T12" i="9"/>
  <c r="T11" i="9"/>
  <c r="T10" i="9"/>
  <c r="T9" i="9"/>
  <c r="T8" i="9"/>
  <c r="T7" i="9"/>
  <c r="T6" i="9"/>
  <c r="T12" i="1"/>
  <c r="T11" i="1"/>
  <c r="T10" i="1"/>
  <c r="T9" i="1"/>
  <c r="T8" i="1"/>
  <c r="T7" i="1"/>
  <c r="T6" i="1"/>
  <c r="T12" i="2"/>
  <c r="T11" i="2"/>
  <c r="T10" i="2"/>
  <c r="T9" i="2"/>
  <c r="T8" i="2"/>
  <c r="T7" i="2"/>
  <c r="T6" i="2"/>
  <c r="T12" i="6"/>
  <c r="T11" i="6"/>
  <c r="T10" i="6"/>
  <c r="T9" i="6"/>
  <c r="T8" i="6"/>
  <c r="T7" i="6"/>
  <c r="T6" i="6"/>
  <c r="T12" i="7"/>
  <c r="T11" i="7"/>
  <c r="T10" i="7"/>
  <c r="T9" i="7"/>
  <c r="T8" i="7"/>
  <c r="T7" i="7"/>
  <c r="T6" i="7"/>
  <c r="T12" i="8"/>
  <c r="T11" i="8"/>
  <c r="T10" i="8"/>
  <c r="T9" i="8"/>
  <c r="T8" i="8"/>
  <c r="T7" i="8"/>
  <c r="T6" i="8"/>
  <c r="T12" i="12"/>
  <c r="T11" i="12"/>
  <c r="T10" i="12"/>
  <c r="T9" i="12"/>
  <c r="T8" i="12"/>
  <c r="T7" i="12"/>
  <c r="T6" i="12"/>
  <c r="N12" i="9"/>
  <c r="X12" i="9" s="1"/>
  <c r="N11" i="9"/>
  <c r="X11" i="9" s="1"/>
  <c r="N10" i="9"/>
  <c r="N9" i="9"/>
  <c r="X9" i="9" s="1"/>
  <c r="N8" i="9"/>
  <c r="N7" i="9"/>
  <c r="X7" i="9" s="1"/>
  <c r="N6" i="9"/>
  <c r="X6" i="9" s="1"/>
  <c r="N12" i="1"/>
  <c r="X12" i="1" s="1"/>
  <c r="N11" i="1"/>
  <c r="X11" i="1" s="1"/>
  <c r="N10" i="1"/>
  <c r="N9" i="1"/>
  <c r="X9" i="1" s="1"/>
  <c r="N8" i="1"/>
  <c r="X8" i="1" s="1"/>
  <c r="N7" i="1"/>
  <c r="X7" i="1" s="1"/>
  <c r="N6" i="1"/>
  <c r="X6" i="1" s="1"/>
  <c r="N12" i="2"/>
  <c r="X12" i="2" s="1"/>
  <c r="N11" i="2"/>
  <c r="X11" i="2" s="1"/>
  <c r="N10" i="2"/>
  <c r="N9" i="2"/>
  <c r="X9" i="2" s="1"/>
  <c r="N8" i="2"/>
  <c r="X8" i="2" s="1"/>
  <c r="N7" i="2"/>
  <c r="X7" i="2" s="1"/>
  <c r="N6" i="2"/>
  <c r="X6" i="2" s="1"/>
  <c r="N12" i="6"/>
  <c r="X12" i="6" s="1"/>
  <c r="N11" i="6"/>
  <c r="X11" i="6" s="1"/>
  <c r="N10" i="6"/>
  <c r="X10" i="6" s="1"/>
  <c r="N9" i="6"/>
  <c r="X9" i="6" s="1"/>
  <c r="N8" i="6"/>
  <c r="X8" i="6" s="1"/>
  <c r="N7" i="6"/>
  <c r="X7" i="6" s="1"/>
  <c r="N6" i="6"/>
  <c r="X6" i="6" s="1"/>
  <c r="N12" i="7"/>
  <c r="X12" i="7" s="1"/>
  <c r="N11" i="7"/>
  <c r="X11" i="7" s="1"/>
  <c r="N10" i="7"/>
  <c r="N9" i="7"/>
  <c r="X9" i="7" s="1"/>
  <c r="N8" i="7"/>
  <c r="X8" i="7" s="1"/>
  <c r="N7" i="7"/>
  <c r="X7" i="7" s="1"/>
  <c r="N6" i="7"/>
  <c r="X6" i="7" s="1"/>
  <c r="N12" i="8"/>
  <c r="X12" i="8" s="1"/>
  <c r="N11" i="8"/>
  <c r="X11" i="8" s="1"/>
  <c r="N10" i="8"/>
  <c r="X10" i="8" s="1"/>
  <c r="N9" i="8"/>
  <c r="X9" i="8" s="1"/>
  <c r="N8" i="8"/>
  <c r="X8" i="8" s="1"/>
  <c r="N7" i="8"/>
  <c r="X7" i="8" s="1"/>
  <c r="N6" i="8"/>
  <c r="X6" i="8" s="1"/>
  <c r="N12" i="10"/>
  <c r="X12" i="10" s="1"/>
  <c r="N11" i="10"/>
  <c r="X11" i="10" s="1"/>
  <c r="N10" i="10"/>
  <c r="N9" i="10"/>
  <c r="X9" i="10" s="1"/>
  <c r="N8" i="10"/>
  <c r="X8" i="10" s="1"/>
  <c r="N7" i="10"/>
  <c r="X7" i="10" s="1"/>
  <c r="N6" i="10"/>
  <c r="X6" i="10" s="1"/>
  <c r="N7" i="12"/>
  <c r="N8" i="12"/>
  <c r="X8" i="12" s="1"/>
  <c r="N9" i="12"/>
  <c r="N10" i="12"/>
  <c r="N11" i="12"/>
  <c r="X11" i="12" s="1"/>
  <c r="N12" i="12"/>
  <c r="X12" i="12" s="1"/>
  <c r="N6" i="12"/>
  <c r="E7" i="8"/>
  <c r="E11" i="8"/>
  <c r="E6" i="6"/>
  <c r="Z9" i="13"/>
  <c r="Z7" i="13"/>
  <c r="V12" i="13"/>
  <c r="V11" i="13"/>
  <c r="V10" i="13"/>
  <c r="V9" i="13"/>
  <c r="V8" i="13"/>
  <c r="V7" i="13"/>
  <c r="V6" i="13"/>
  <c r="P12" i="13"/>
  <c r="Z12" i="13" s="1"/>
  <c r="P11" i="13"/>
  <c r="Z11" i="13" s="1"/>
  <c r="P10" i="13"/>
  <c r="Z10" i="13" s="1"/>
  <c r="P9" i="13"/>
  <c r="P8" i="13"/>
  <c r="Z8" i="13" s="1"/>
  <c r="P7" i="13"/>
  <c r="P6" i="13"/>
  <c r="Z6" i="13" s="1"/>
  <c r="M11" i="13"/>
  <c r="M7" i="13"/>
  <c r="G9" i="13"/>
  <c r="V13" i="8"/>
  <c r="R13" i="8"/>
  <c r="P13" i="8"/>
  <c r="L13" i="8"/>
  <c r="J13" i="8"/>
  <c r="K7" i="8" s="1"/>
  <c r="H13" i="8"/>
  <c r="I9" i="8" s="1"/>
  <c r="F13" i="8"/>
  <c r="G11" i="8" s="1"/>
  <c r="D13" i="8"/>
  <c r="E8" i="8" s="1"/>
  <c r="B13" i="8"/>
  <c r="V13" i="7"/>
  <c r="R13" i="7"/>
  <c r="S8" i="7" s="1"/>
  <c r="P13" i="7"/>
  <c r="L13" i="7"/>
  <c r="J13" i="7"/>
  <c r="K11" i="7" s="1"/>
  <c r="H13" i="7"/>
  <c r="I9" i="7" s="1"/>
  <c r="F13" i="7"/>
  <c r="D13" i="7"/>
  <c r="E9" i="7" s="1"/>
  <c r="B13" i="7"/>
  <c r="V13" i="6"/>
  <c r="R13" i="6"/>
  <c r="S8" i="6" s="1"/>
  <c r="P13" i="6"/>
  <c r="L13" i="6"/>
  <c r="J13" i="6"/>
  <c r="K7" i="6" s="1"/>
  <c r="H13" i="6"/>
  <c r="I9" i="6" s="1"/>
  <c r="F13" i="6"/>
  <c r="G11" i="6" s="1"/>
  <c r="D13" i="6"/>
  <c r="E7" i="6" s="1"/>
  <c r="B13" i="6"/>
  <c r="C8" i="6" s="1"/>
  <c r="V13" i="2"/>
  <c r="R13" i="2"/>
  <c r="S11" i="2" s="1"/>
  <c r="P13" i="2"/>
  <c r="L13" i="2"/>
  <c r="J13" i="2"/>
  <c r="H13" i="2"/>
  <c r="I8" i="2" s="1"/>
  <c r="F13" i="2"/>
  <c r="G11" i="2" s="1"/>
  <c r="D13" i="2"/>
  <c r="E9" i="2" s="1"/>
  <c r="B13" i="2"/>
  <c r="V13" i="1"/>
  <c r="R13" i="1"/>
  <c r="S9" i="1" s="1"/>
  <c r="P13" i="1"/>
  <c r="L13" i="1"/>
  <c r="J13" i="1"/>
  <c r="K11" i="1" s="1"/>
  <c r="H13" i="1"/>
  <c r="I7" i="1" s="1"/>
  <c r="F13" i="1"/>
  <c r="G11" i="1" s="1"/>
  <c r="D13" i="1"/>
  <c r="E7" i="1" s="1"/>
  <c r="B13" i="1"/>
  <c r="V13" i="9"/>
  <c r="R13" i="9"/>
  <c r="S11" i="9" s="1"/>
  <c r="P13" i="9"/>
  <c r="L13" i="9"/>
  <c r="J13" i="9"/>
  <c r="K11" i="9" s="1"/>
  <c r="H13" i="9"/>
  <c r="I8" i="9" s="1"/>
  <c r="F13" i="9"/>
  <c r="D13" i="9"/>
  <c r="E9" i="9" s="1"/>
  <c r="B13" i="9"/>
  <c r="C7" i="9" s="1"/>
  <c r="V13" i="10"/>
  <c r="T13" i="10"/>
  <c r="R13" i="10"/>
  <c r="S7" i="10" s="1"/>
  <c r="P13" i="10"/>
  <c r="L13" i="10"/>
  <c r="J13" i="10"/>
  <c r="K9" i="10" s="1"/>
  <c r="H13" i="10"/>
  <c r="F13" i="10"/>
  <c r="G11" i="10" s="1"/>
  <c r="D13" i="10"/>
  <c r="E7" i="10" s="1"/>
  <c r="B13" i="10"/>
  <c r="C10" i="10" s="1"/>
  <c r="V13" i="12"/>
  <c r="R13" i="12"/>
  <c r="P13" i="12"/>
  <c r="L13" i="12"/>
  <c r="M8" i="12" s="1"/>
  <c r="J13" i="12"/>
  <c r="H13" i="12"/>
  <c r="F13" i="12"/>
  <c r="G11" i="12" s="1"/>
  <c r="D13" i="12"/>
  <c r="E9" i="12" s="1"/>
  <c r="B13" i="12"/>
  <c r="C8" i="12" s="1"/>
  <c r="X13" i="13"/>
  <c r="Y12" i="13" s="1"/>
  <c r="V13" i="13"/>
  <c r="T13" i="13"/>
  <c r="U11" i="13" s="1"/>
  <c r="R13" i="13"/>
  <c r="S10" i="13" s="1"/>
  <c r="N13" i="13"/>
  <c r="O11" i="13" s="1"/>
  <c r="L13" i="13"/>
  <c r="M10" i="13" s="1"/>
  <c r="J13" i="13"/>
  <c r="H13" i="13"/>
  <c r="I10" i="13" s="1"/>
  <c r="F13" i="13"/>
  <c r="G12" i="13" s="1"/>
  <c r="D13" i="13"/>
  <c r="E6" i="13" s="1"/>
  <c r="B13" i="13"/>
  <c r="C12" i="13" s="1"/>
  <c r="Y7" i="14"/>
  <c r="Y11" i="14"/>
  <c r="V7" i="14"/>
  <c r="V8" i="14"/>
  <c r="V9" i="14"/>
  <c r="Z9" i="14" s="1"/>
  <c r="V10" i="14"/>
  <c r="V11" i="14"/>
  <c r="V12" i="14"/>
  <c r="V6" i="14"/>
  <c r="U10" i="14"/>
  <c r="S10" i="14"/>
  <c r="P8" i="14"/>
  <c r="Z8" i="14" s="1"/>
  <c r="P9" i="14"/>
  <c r="P10" i="14"/>
  <c r="Z10" i="14" s="1"/>
  <c r="P11" i="14"/>
  <c r="Z11" i="14" s="1"/>
  <c r="P12" i="14"/>
  <c r="Z12" i="14" s="1"/>
  <c r="M8" i="14"/>
  <c r="I11" i="14"/>
  <c r="P7" i="14"/>
  <c r="Z7" i="14" s="1"/>
  <c r="P6" i="14"/>
  <c r="Z6" i="14" s="1"/>
  <c r="X13" i="14"/>
  <c r="Y8" i="14" s="1"/>
  <c r="T13" i="14"/>
  <c r="U7" i="14" s="1"/>
  <c r="R13" i="14"/>
  <c r="S7" i="14" s="1"/>
  <c r="N13" i="14"/>
  <c r="O8" i="14" s="1"/>
  <c r="L13" i="14"/>
  <c r="M9" i="14" s="1"/>
  <c r="J13" i="14"/>
  <c r="H13" i="14"/>
  <c r="I7" i="14" s="1"/>
  <c r="F13" i="14"/>
  <c r="G9" i="14" s="1"/>
  <c r="D13" i="14"/>
  <c r="B13" i="14"/>
  <c r="C10" i="14" s="1"/>
  <c r="W7" i="14" l="1"/>
  <c r="W10" i="14"/>
  <c r="G12" i="14"/>
  <c r="G11" i="14"/>
  <c r="G7" i="14"/>
  <c r="I9" i="14"/>
  <c r="O11" i="14"/>
  <c r="S6" i="14"/>
  <c r="S9" i="14"/>
  <c r="U6" i="14"/>
  <c r="U13" i="14" s="1"/>
  <c r="U9" i="14"/>
  <c r="V13" i="14"/>
  <c r="Y10" i="14"/>
  <c r="K7" i="12"/>
  <c r="K11" i="12"/>
  <c r="K9" i="12"/>
  <c r="K6" i="12"/>
  <c r="Q10" i="12"/>
  <c r="Q7" i="12"/>
  <c r="Q11" i="12"/>
  <c r="Q8" i="12"/>
  <c r="Q12" i="12"/>
  <c r="Q6" i="12"/>
  <c r="Q9" i="12"/>
  <c r="M12" i="10"/>
  <c r="M10" i="10"/>
  <c r="M8" i="10"/>
  <c r="M6" i="10"/>
  <c r="M11" i="10"/>
  <c r="M9" i="10"/>
  <c r="M7" i="10"/>
  <c r="G10" i="9"/>
  <c r="G8" i="9"/>
  <c r="G12" i="9"/>
  <c r="Q10" i="9"/>
  <c r="Q6" i="9"/>
  <c r="Q7" i="9"/>
  <c r="Q11" i="9"/>
  <c r="Q8" i="9"/>
  <c r="Q12" i="9"/>
  <c r="Q9" i="9"/>
  <c r="M11" i="1"/>
  <c r="M9" i="1"/>
  <c r="M7" i="1"/>
  <c r="M12" i="1"/>
  <c r="M10" i="1"/>
  <c r="M8" i="1"/>
  <c r="M6" i="1"/>
  <c r="C7" i="2"/>
  <c r="C8" i="2"/>
  <c r="K10" i="2"/>
  <c r="K8" i="2"/>
  <c r="K12" i="2"/>
  <c r="W9" i="2"/>
  <c r="W10" i="2"/>
  <c r="W7" i="2"/>
  <c r="W11" i="2"/>
  <c r="W8" i="2"/>
  <c r="W12" i="2"/>
  <c r="W6" i="2"/>
  <c r="G10" i="7"/>
  <c r="G8" i="7"/>
  <c r="G12" i="7"/>
  <c r="Q10" i="7"/>
  <c r="Q6" i="7"/>
  <c r="Q7" i="7"/>
  <c r="Q11" i="7"/>
  <c r="Q8" i="7"/>
  <c r="Q12" i="7"/>
  <c r="Q9" i="7"/>
  <c r="M11" i="8"/>
  <c r="M9" i="8"/>
  <c r="M7" i="8"/>
  <c r="M12" i="8"/>
  <c r="M10" i="8"/>
  <c r="M8" i="8"/>
  <c r="M6" i="8"/>
  <c r="G6" i="13"/>
  <c r="G13" i="13" s="1"/>
  <c r="G10" i="13"/>
  <c r="I7" i="13"/>
  <c r="I11" i="13"/>
  <c r="M8" i="13"/>
  <c r="M12" i="13"/>
  <c r="Z13" i="13"/>
  <c r="S7" i="13"/>
  <c r="S11" i="13"/>
  <c r="U8" i="13"/>
  <c r="U12" i="13"/>
  <c r="Y6" i="13"/>
  <c r="Y8" i="13"/>
  <c r="Y10" i="13"/>
  <c r="C10" i="12"/>
  <c r="E6" i="12"/>
  <c r="E6" i="2"/>
  <c r="E12" i="12"/>
  <c r="E8" i="12"/>
  <c r="E10" i="8"/>
  <c r="E12" i="7"/>
  <c r="E8" i="7"/>
  <c r="E10" i="6"/>
  <c r="E12" i="2"/>
  <c r="E8" i="2"/>
  <c r="E10" i="1"/>
  <c r="E12" i="9"/>
  <c r="E8" i="9"/>
  <c r="E10" i="10"/>
  <c r="G6" i="12"/>
  <c r="G6" i="2"/>
  <c r="G12" i="12"/>
  <c r="G9" i="7"/>
  <c r="G7" i="6"/>
  <c r="G9" i="9"/>
  <c r="G7" i="10"/>
  <c r="K10" i="12"/>
  <c r="K9" i="2"/>
  <c r="K7" i="1"/>
  <c r="K11" i="10"/>
  <c r="M10" i="12"/>
  <c r="G8" i="14"/>
  <c r="G10" i="14"/>
  <c r="I6" i="14"/>
  <c r="I8" i="14"/>
  <c r="O10" i="14"/>
  <c r="S12" i="14"/>
  <c r="S8" i="14"/>
  <c r="S13" i="14" s="1"/>
  <c r="U12" i="14"/>
  <c r="U8" i="14"/>
  <c r="Y6" i="14"/>
  <c r="Y9" i="14"/>
  <c r="Q8" i="10"/>
  <c r="Q12" i="10"/>
  <c r="Q9" i="10"/>
  <c r="Q10" i="10"/>
  <c r="Q7" i="10"/>
  <c r="Q11" i="10"/>
  <c r="Q6" i="10"/>
  <c r="W7" i="10"/>
  <c r="W13" i="10" s="1"/>
  <c r="W11" i="10"/>
  <c r="W6" i="10"/>
  <c r="W8" i="10"/>
  <c r="W12" i="10"/>
  <c r="W9" i="10"/>
  <c r="W10" i="10"/>
  <c r="G8" i="1"/>
  <c r="G12" i="1"/>
  <c r="G10" i="1"/>
  <c r="Q8" i="1"/>
  <c r="Q12" i="1"/>
  <c r="Q9" i="1"/>
  <c r="Q6" i="1"/>
  <c r="Q10" i="1"/>
  <c r="Q7" i="1"/>
  <c r="Q11" i="1"/>
  <c r="M12" i="2"/>
  <c r="M10" i="2"/>
  <c r="M8" i="2"/>
  <c r="M6" i="2"/>
  <c r="M11" i="2"/>
  <c r="M9" i="2"/>
  <c r="M7" i="2"/>
  <c r="W7" i="6"/>
  <c r="W11" i="6"/>
  <c r="W6" i="6"/>
  <c r="W8" i="6"/>
  <c r="W12" i="6"/>
  <c r="W9" i="6"/>
  <c r="W10" i="6"/>
  <c r="G8" i="8"/>
  <c r="G12" i="8"/>
  <c r="G10" i="8"/>
  <c r="Q8" i="8"/>
  <c r="Q12" i="8"/>
  <c r="Q9" i="8"/>
  <c r="Q6" i="8"/>
  <c r="Q10" i="8"/>
  <c r="Q7" i="8"/>
  <c r="Q11" i="8"/>
  <c r="G7" i="13"/>
  <c r="G11" i="13"/>
  <c r="I8" i="13"/>
  <c r="I12" i="13"/>
  <c r="M9" i="13"/>
  <c r="O6" i="13"/>
  <c r="O8" i="13"/>
  <c r="O10" i="13"/>
  <c r="O12" i="13"/>
  <c r="S8" i="13"/>
  <c r="S12" i="13"/>
  <c r="U9" i="13"/>
  <c r="W6" i="13"/>
  <c r="W10" i="13"/>
  <c r="C6" i="12"/>
  <c r="C11" i="12"/>
  <c r="C13" i="12" s="1"/>
  <c r="E6" i="8"/>
  <c r="E6" i="1"/>
  <c r="E11" i="12"/>
  <c r="E7" i="12"/>
  <c r="E9" i="8"/>
  <c r="E11" i="7"/>
  <c r="E7" i="7"/>
  <c r="E9" i="6"/>
  <c r="E11" i="2"/>
  <c r="E7" i="2"/>
  <c r="E9" i="1"/>
  <c r="E11" i="9"/>
  <c r="E7" i="9"/>
  <c r="E9" i="10"/>
  <c r="G6" i="8"/>
  <c r="G6" i="1"/>
  <c r="G9" i="8"/>
  <c r="G7" i="7"/>
  <c r="G9" i="1"/>
  <c r="G7" i="9"/>
  <c r="K6" i="2"/>
  <c r="K8" i="12"/>
  <c r="K7" i="2"/>
  <c r="G6" i="14"/>
  <c r="I12" i="14"/>
  <c r="O7" i="14"/>
  <c r="S11" i="14"/>
  <c r="U11" i="14"/>
  <c r="W9" i="14"/>
  <c r="Y12" i="14"/>
  <c r="C9" i="13"/>
  <c r="G10" i="12"/>
  <c r="G8" i="12"/>
  <c r="M7" i="12"/>
  <c r="M11" i="12"/>
  <c r="M9" i="12"/>
  <c r="M6" i="12"/>
  <c r="S9" i="12"/>
  <c r="S10" i="12"/>
  <c r="K8" i="10"/>
  <c r="K12" i="10"/>
  <c r="K10" i="10"/>
  <c r="K6" i="10"/>
  <c r="K10" i="9"/>
  <c r="K8" i="9"/>
  <c r="K12" i="9"/>
  <c r="W9" i="9"/>
  <c r="W10" i="9"/>
  <c r="W6" i="9"/>
  <c r="W7" i="9"/>
  <c r="W11" i="9"/>
  <c r="W8" i="9"/>
  <c r="W12" i="9"/>
  <c r="G10" i="2"/>
  <c r="G8" i="2"/>
  <c r="G12" i="2"/>
  <c r="Q10" i="2"/>
  <c r="Q7" i="2"/>
  <c r="Q11" i="2"/>
  <c r="Q8" i="2"/>
  <c r="Q12" i="2"/>
  <c r="Q6" i="2"/>
  <c r="Q9" i="2"/>
  <c r="M11" i="6"/>
  <c r="M9" i="6"/>
  <c r="M7" i="6"/>
  <c r="M12" i="6"/>
  <c r="M10" i="6"/>
  <c r="M8" i="6"/>
  <c r="M6" i="6"/>
  <c r="C9" i="7"/>
  <c r="C8" i="7"/>
  <c r="W9" i="7"/>
  <c r="W10" i="7"/>
  <c r="W6" i="7"/>
  <c r="W7" i="7"/>
  <c r="W11" i="7"/>
  <c r="W8" i="7"/>
  <c r="W12" i="7"/>
  <c r="S7" i="8"/>
  <c r="S11" i="8"/>
  <c r="S8" i="8"/>
  <c r="S12" i="8"/>
  <c r="S9" i="8"/>
  <c r="S6" i="8"/>
  <c r="S10" i="8"/>
  <c r="G8" i="13"/>
  <c r="I9" i="13"/>
  <c r="M6" i="13"/>
  <c r="S9" i="13"/>
  <c r="U6" i="13"/>
  <c r="U10" i="13"/>
  <c r="Y7" i="13"/>
  <c r="Y9" i="13"/>
  <c r="Y11" i="13"/>
  <c r="C7" i="12"/>
  <c r="C12" i="12"/>
  <c r="E6" i="7"/>
  <c r="E6" i="9"/>
  <c r="E10" i="12"/>
  <c r="E12" i="8"/>
  <c r="E10" i="7"/>
  <c r="E12" i="6"/>
  <c r="E8" i="6"/>
  <c r="E10" i="2"/>
  <c r="E12" i="1"/>
  <c r="E8" i="1"/>
  <c r="E10" i="9"/>
  <c r="E12" i="10"/>
  <c r="E8" i="10"/>
  <c r="G6" i="7"/>
  <c r="G6" i="9"/>
  <c r="G9" i="12"/>
  <c r="G7" i="8"/>
  <c r="G9" i="2"/>
  <c r="G7" i="1"/>
  <c r="K6" i="9"/>
  <c r="K10" i="7"/>
  <c r="K9" i="9"/>
  <c r="K7" i="10"/>
  <c r="W9" i="12"/>
  <c r="W10" i="12"/>
  <c r="W7" i="12"/>
  <c r="W11" i="12"/>
  <c r="W8" i="12"/>
  <c r="W12" i="12"/>
  <c r="W6" i="12"/>
  <c r="G8" i="10"/>
  <c r="G12" i="10"/>
  <c r="G10" i="10"/>
  <c r="M12" i="9"/>
  <c r="M10" i="9"/>
  <c r="M8" i="9"/>
  <c r="M6" i="9"/>
  <c r="M11" i="9"/>
  <c r="M9" i="9"/>
  <c r="M7" i="9"/>
  <c r="C10" i="1"/>
  <c r="C8" i="1"/>
  <c r="K8" i="1"/>
  <c r="K12" i="1"/>
  <c r="K6" i="1"/>
  <c r="K10" i="1"/>
  <c r="W7" i="1"/>
  <c r="W11" i="1"/>
  <c r="W8" i="1"/>
  <c r="W12" i="1"/>
  <c r="W9" i="1"/>
  <c r="W6" i="1"/>
  <c r="W10" i="1"/>
  <c r="G8" i="6"/>
  <c r="G12" i="6"/>
  <c r="G10" i="6"/>
  <c r="Q8" i="6"/>
  <c r="Q12" i="6"/>
  <c r="Q9" i="6"/>
  <c r="Q10" i="6"/>
  <c r="Q7" i="6"/>
  <c r="Q11" i="6"/>
  <c r="Q6" i="6"/>
  <c r="M12" i="7"/>
  <c r="M10" i="7"/>
  <c r="M8" i="7"/>
  <c r="M6" i="7"/>
  <c r="M11" i="7"/>
  <c r="M9" i="7"/>
  <c r="M7" i="7"/>
  <c r="W7" i="8"/>
  <c r="W11" i="8"/>
  <c r="W8" i="8"/>
  <c r="W12" i="8"/>
  <c r="W9" i="8"/>
  <c r="W6" i="8"/>
  <c r="W10" i="8"/>
  <c r="I6" i="13"/>
  <c r="O7" i="13"/>
  <c r="O13" i="13" s="1"/>
  <c r="O9" i="13"/>
  <c r="S6" i="13"/>
  <c r="U7" i="13"/>
  <c r="W8" i="13"/>
  <c r="W12" i="13"/>
  <c r="C9" i="12"/>
  <c r="E6" i="10"/>
  <c r="E11" i="6"/>
  <c r="E11" i="1"/>
  <c r="E11" i="10"/>
  <c r="G6" i="6"/>
  <c r="G6" i="10"/>
  <c r="G13" i="10" s="1"/>
  <c r="G7" i="12"/>
  <c r="G11" i="7"/>
  <c r="G9" i="6"/>
  <c r="G7" i="2"/>
  <c r="G11" i="9"/>
  <c r="G9" i="10"/>
  <c r="K12" i="12"/>
  <c r="K11" i="2"/>
  <c r="K9" i="1"/>
  <c r="K7" i="9"/>
  <c r="M12" i="12"/>
  <c r="X9" i="12"/>
  <c r="X6" i="12"/>
  <c r="X13" i="12" s="1"/>
  <c r="X10" i="2"/>
  <c r="U13" i="15"/>
  <c r="Y13" i="15"/>
  <c r="X7" i="12"/>
  <c r="Q9" i="15"/>
  <c r="Q10" i="15"/>
  <c r="O13" i="15"/>
  <c r="Q11" i="15"/>
  <c r="AA13" i="16"/>
  <c r="W13" i="16"/>
  <c r="W11" i="15"/>
  <c r="K13" i="15"/>
  <c r="Q12" i="15"/>
  <c r="Q7" i="15"/>
  <c r="Q6" i="15"/>
  <c r="E13" i="15"/>
  <c r="Z13" i="15"/>
  <c r="AA8" i="15" s="1"/>
  <c r="C13" i="15"/>
  <c r="S13" i="15"/>
  <c r="W9" i="15"/>
  <c r="W6" i="15"/>
  <c r="W8" i="15"/>
  <c r="W12" i="15"/>
  <c r="W7" i="15"/>
  <c r="I11" i="8"/>
  <c r="C9" i="8"/>
  <c r="C8" i="8"/>
  <c r="K6" i="8"/>
  <c r="K11" i="8"/>
  <c r="K10" i="8"/>
  <c r="K9" i="8"/>
  <c r="K12" i="8"/>
  <c r="S12" i="7"/>
  <c r="S7" i="7"/>
  <c r="S6" i="7"/>
  <c r="S11" i="7"/>
  <c r="S9" i="7"/>
  <c r="X10" i="7"/>
  <c r="I8" i="7"/>
  <c r="I7" i="7"/>
  <c r="I6" i="7"/>
  <c r="C7" i="7"/>
  <c r="C11" i="7"/>
  <c r="K6" i="7"/>
  <c r="K9" i="7"/>
  <c r="K12" i="7"/>
  <c r="K7" i="7"/>
  <c r="S12" i="6"/>
  <c r="S7" i="6"/>
  <c r="S11" i="6"/>
  <c r="S9" i="6"/>
  <c r="S6" i="6"/>
  <c r="K6" i="6"/>
  <c r="K11" i="6"/>
  <c r="K10" i="6"/>
  <c r="K9" i="6"/>
  <c r="K12" i="6"/>
  <c r="N13" i="6"/>
  <c r="O7" i="6" s="1"/>
  <c r="I8" i="6"/>
  <c r="I7" i="6"/>
  <c r="I6" i="6"/>
  <c r="C6" i="2"/>
  <c r="C9" i="2"/>
  <c r="I7" i="2"/>
  <c r="I9" i="2"/>
  <c r="I6" i="2"/>
  <c r="S9" i="2"/>
  <c r="S8" i="2"/>
  <c r="S12" i="2"/>
  <c r="S7" i="2"/>
  <c r="S6" i="2"/>
  <c r="I9" i="1"/>
  <c r="I8" i="1"/>
  <c r="I6" i="1"/>
  <c r="X10" i="1"/>
  <c r="S12" i="1"/>
  <c r="S7" i="1"/>
  <c r="S11" i="1"/>
  <c r="S6" i="1"/>
  <c r="C11" i="9"/>
  <c r="C10" i="9"/>
  <c r="C6" i="9"/>
  <c r="C9" i="9"/>
  <c r="C12" i="9"/>
  <c r="I7" i="9"/>
  <c r="I6" i="9"/>
  <c r="I9" i="9"/>
  <c r="X10" i="9"/>
  <c r="S9" i="9"/>
  <c r="S12" i="9"/>
  <c r="S7" i="9"/>
  <c r="X8" i="9"/>
  <c r="S6" i="9"/>
  <c r="X10" i="10"/>
  <c r="C12" i="10"/>
  <c r="U10" i="10"/>
  <c r="S12" i="12"/>
  <c r="S6" i="12"/>
  <c r="S8" i="12"/>
  <c r="X10" i="12"/>
  <c r="X13" i="10"/>
  <c r="Y10" i="10" s="1"/>
  <c r="S11" i="12"/>
  <c r="S7" i="12"/>
  <c r="S9" i="10"/>
  <c r="U9" i="10"/>
  <c r="T13" i="12"/>
  <c r="U10" i="12" s="1"/>
  <c r="S12" i="10"/>
  <c r="S8" i="10"/>
  <c r="U12" i="10"/>
  <c r="U8" i="10"/>
  <c r="S6" i="10"/>
  <c r="S11" i="10"/>
  <c r="U6" i="10"/>
  <c r="U11" i="10"/>
  <c r="U7" i="10"/>
  <c r="I8" i="8"/>
  <c r="I6" i="8"/>
  <c r="I7" i="8"/>
  <c r="I7" i="10"/>
  <c r="I9" i="10"/>
  <c r="I6" i="10"/>
  <c r="I8" i="10"/>
  <c r="C6" i="10"/>
  <c r="C9" i="10"/>
  <c r="C11" i="1"/>
  <c r="C7" i="1"/>
  <c r="C10" i="2"/>
  <c r="C6" i="6"/>
  <c r="C9" i="6"/>
  <c r="C12" i="7"/>
  <c r="C11" i="8"/>
  <c r="C7" i="8"/>
  <c r="O6" i="6"/>
  <c r="C12" i="6"/>
  <c r="C11" i="10"/>
  <c r="C7" i="10"/>
  <c r="C6" i="1"/>
  <c r="C9" i="1"/>
  <c r="C12" i="2"/>
  <c r="C11" i="6"/>
  <c r="C7" i="6"/>
  <c r="C10" i="7"/>
  <c r="C6" i="8"/>
  <c r="C12" i="1"/>
  <c r="C11" i="2"/>
  <c r="C10" i="6"/>
  <c r="C6" i="7"/>
  <c r="C12" i="8"/>
  <c r="O9" i="6"/>
  <c r="I8" i="12"/>
  <c r="I7" i="12"/>
  <c r="N13" i="12"/>
  <c r="O10" i="12" s="1"/>
  <c r="I6" i="12"/>
  <c r="I9" i="12"/>
  <c r="N13" i="8"/>
  <c r="O7" i="8" s="1"/>
  <c r="N13" i="7"/>
  <c r="O12" i="7" s="1"/>
  <c r="N13" i="2"/>
  <c r="O6" i="2" s="1"/>
  <c r="N13" i="1"/>
  <c r="O10" i="1" s="1"/>
  <c r="N13" i="9"/>
  <c r="O8" i="9" s="1"/>
  <c r="N13" i="10"/>
  <c r="O6" i="10" s="1"/>
  <c r="K8" i="13"/>
  <c r="AA7" i="13"/>
  <c r="AA11" i="13"/>
  <c r="AA6" i="13"/>
  <c r="AA10" i="13"/>
  <c r="AA12" i="13"/>
  <c r="AA9" i="13"/>
  <c r="AA8" i="13"/>
  <c r="W7" i="13"/>
  <c r="W9" i="13"/>
  <c r="W11" i="13"/>
  <c r="K9" i="13"/>
  <c r="K6" i="13"/>
  <c r="K7" i="13"/>
  <c r="E7" i="13"/>
  <c r="E9" i="13"/>
  <c r="E11" i="13"/>
  <c r="C6" i="13"/>
  <c r="C11" i="13"/>
  <c r="P13" i="13"/>
  <c r="Q12" i="13" s="1"/>
  <c r="C10" i="13"/>
  <c r="C7" i="13"/>
  <c r="M10" i="14"/>
  <c r="M12" i="14"/>
  <c r="M11" i="14"/>
  <c r="Z13" i="14"/>
  <c r="M7" i="14"/>
  <c r="O6" i="14"/>
  <c r="O9" i="14"/>
  <c r="O12" i="14"/>
  <c r="M6" i="14"/>
  <c r="M13" i="14" s="1"/>
  <c r="I10" i="14"/>
  <c r="C11" i="14"/>
  <c r="K6" i="14"/>
  <c r="K9" i="14"/>
  <c r="K8" i="14"/>
  <c r="K7" i="14"/>
  <c r="P13" i="14"/>
  <c r="E11" i="14"/>
  <c r="E9" i="14"/>
  <c r="E6" i="14"/>
  <c r="E7" i="14"/>
  <c r="E12" i="14"/>
  <c r="C9" i="14"/>
  <c r="C6" i="14"/>
  <c r="C7" i="14"/>
  <c r="C12" i="14"/>
  <c r="E13" i="10" l="1"/>
  <c r="I13" i="13"/>
  <c r="M13" i="13"/>
  <c r="M13" i="12"/>
  <c r="Q13" i="10"/>
  <c r="Y13" i="14"/>
  <c r="E13" i="12"/>
  <c r="Y13" i="13"/>
  <c r="K13" i="12"/>
  <c r="W13" i="13"/>
  <c r="S13" i="13"/>
  <c r="G13" i="14"/>
  <c r="M13" i="10"/>
  <c r="W12" i="14"/>
  <c r="W8" i="14"/>
  <c r="W11" i="14"/>
  <c r="AA9" i="15"/>
  <c r="I13" i="14"/>
  <c r="O11" i="1"/>
  <c r="O8" i="1"/>
  <c r="G13" i="12"/>
  <c r="U13" i="13"/>
  <c r="K13" i="10"/>
  <c r="Q13" i="12"/>
  <c r="W6" i="14"/>
  <c r="Q13" i="15"/>
  <c r="AA10" i="15"/>
  <c r="AA11" i="15"/>
  <c r="AA6" i="15"/>
  <c r="AA12" i="15"/>
  <c r="AA7" i="15"/>
  <c r="W13" i="15"/>
  <c r="O8" i="6"/>
  <c r="O12" i="6"/>
  <c r="O10" i="6"/>
  <c r="O11" i="6"/>
  <c r="O12" i="9"/>
  <c r="O11" i="9"/>
  <c r="O7" i="9"/>
  <c r="O10" i="9"/>
  <c r="O6" i="9"/>
  <c r="O9" i="9"/>
  <c r="U13" i="10"/>
  <c r="S13" i="10"/>
  <c r="Y9" i="12"/>
  <c r="Y8" i="12"/>
  <c r="Y12" i="12"/>
  <c r="Y7" i="12"/>
  <c r="Y11" i="12"/>
  <c r="Y6" i="12"/>
  <c r="Y10" i="12"/>
  <c r="U9" i="12"/>
  <c r="U8" i="12"/>
  <c r="U6" i="12"/>
  <c r="U7" i="12"/>
  <c r="U11" i="12"/>
  <c r="U12" i="12"/>
  <c r="Y7" i="10"/>
  <c r="Y11" i="10"/>
  <c r="Y6" i="10"/>
  <c r="Y8" i="10"/>
  <c r="Y12" i="10"/>
  <c r="Y9" i="10"/>
  <c r="W13" i="12"/>
  <c r="S13" i="12"/>
  <c r="I13" i="10"/>
  <c r="O9" i="8"/>
  <c r="O12" i="8"/>
  <c r="O11" i="8"/>
  <c r="O11" i="10"/>
  <c r="O9" i="1"/>
  <c r="O12" i="1"/>
  <c r="O6" i="1"/>
  <c r="O11" i="7"/>
  <c r="O7" i="1"/>
  <c r="O6" i="8"/>
  <c r="O9" i="10"/>
  <c r="C13" i="10"/>
  <c r="O8" i="8"/>
  <c r="O8" i="2"/>
  <c r="O11" i="2"/>
  <c r="O12" i="2"/>
  <c r="O7" i="2"/>
  <c r="O10" i="2"/>
  <c r="O8" i="7"/>
  <c r="O9" i="2"/>
  <c r="O12" i="10"/>
  <c r="O7" i="10"/>
  <c r="O6" i="7"/>
  <c r="O9" i="7"/>
  <c r="O10" i="7"/>
  <c r="O10" i="8"/>
  <c r="O10" i="10"/>
  <c r="O7" i="7"/>
  <c r="O8" i="10"/>
  <c r="O7" i="12"/>
  <c r="O11" i="12"/>
  <c r="O8" i="12"/>
  <c r="O12" i="12"/>
  <c r="O9" i="12"/>
  <c r="O6" i="12"/>
  <c r="I13" i="12"/>
  <c r="AA13" i="13"/>
  <c r="K13" i="13"/>
  <c r="Q8" i="13"/>
  <c r="E13" i="13"/>
  <c r="Q9" i="13"/>
  <c r="Q10" i="13"/>
  <c r="Q6" i="13"/>
  <c r="Q7" i="13"/>
  <c r="Q11" i="13"/>
  <c r="C13" i="13"/>
  <c r="AA7" i="14"/>
  <c r="AA11" i="14"/>
  <c r="AA8" i="14"/>
  <c r="AA12" i="14"/>
  <c r="AA9" i="14"/>
  <c r="AA6" i="14"/>
  <c r="AA10" i="14"/>
  <c r="O13" i="14"/>
  <c r="K13" i="14"/>
  <c r="C13" i="14"/>
  <c r="Q8" i="14"/>
  <c r="Q9" i="14"/>
  <c r="Q12" i="14"/>
  <c r="Q10" i="14"/>
  <c r="Q6" i="14"/>
  <c r="Q11" i="14"/>
  <c r="Q7" i="14"/>
  <c r="E13" i="14"/>
  <c r="T13" i="9"/>
  <c r="T13" i="2"/>
  <c r="G13" i="7"/>
  <c r="W13" i="14" l="1"/>
  <c r="AA13" i="15"/>
  <c r="U10" i="2"/>
  <c r="U7" i="2"/>
  <c r="U11" i="2"/>
  <c r="U6" i="2"/>
  <c r="U8" i="2"/>
  <c r="U12" i="2"/>
  <c r="U9" i="2"/>
  <c r="U12" i="9"/>
  <c r="U9" i="9"/>
  <c r="U10" i="9"/>
  <c r="U7" i="9"/>
  <c r="U11" i="9"/>
  <c r="U6" i="9"/>
  <c r="U8" i="9"/>
  <c r="O13" i="10"/>
  <c r="O13" i="12"/>
  <c r="U13" i="12"/>
  <c r="Y13" i="10"/>
  <c r="Y13" i="12"/>
  <c r="T13" i="8"/>
  <c r="T13" i="7"/>
  <c r="T13" i="6"/>
  <c r="X13" i="1"/>
  <c r="T13" i="1"/>
  <c r="Q13" i="13"/>
  <c r="AA13" i="14"/>
  <c r="Q13" i="14"/>
  <c r="C13" i="8"/>
  <c r="X13" i="6"/>
  <c r="E13" i="2"/>
  <c r="M13" i="2"/>
  <c r="I13" i="1"/>
  <c r="I13" i="7"/>
  <c r="Q13" i="7"/>
  <c r="U9" i="8" l="1"/>
  <c r="U10" i="8"/>
  <c r="U12" i="8"/>
  <c r="U11" i="8"/>
  <c r="U6" i="8"/>
  <c r="U7" i="8"/>
  <c r="U8" i="8"/>
  <c r="U7" i="7"/>
  <c r="U11" i="7"/>
  <c r="U6" i="7"/>
  <c r="U8" i="7"/>
  <c r="U12" i="7"/>
  <c r="U9" i="7"/>
  <c r="U10" i="7"/>
  <c r="U9" i="6"/>
  <c r="U6" i="6"/>
  <c r="U7" i="6"/>
  <c r="U11" i="6"/>
  <c r="U8" i="6"/>
  <c r="U12" i="6"/>
  <c r="U10" i="6"/>
  <c r="Y7" i="6"/>
  <c r="Y11" i="6"/>
  <c r="Y12" i="6"/>
  <c r="Y9" i="6"/>
  <c r="Y6" i="6"/>
  <c r="Y10" i="6"/>
  <c r="Y8" i="6"/>
  <c r="U7" i="1"/>
  <c r="U11" i="1"/>
  <c r="U8" i="1"/>
  <c r="U12" i="1"/>
  <c r="U9" i="1"/>
  <c r="U6" i="1"/>
  <c r="U10" i="1"/>
  <c r="Y7" i="1"/>
  <c r="Y11" i="1"/>
  <c r="Y12" i="1"/>
  <c r="Y9" i="1"/>
  <c r="Y6" i="1"/>
  <c r="Y10" i="1"/>
  <c r="Y8" i="1"/>
  <c r="W13" i="6"/>
  <c r="W13" i="1"/>
  <c r="S13" i="6"/>
  <c r="S13" i="7"/>
  <c r="S13" i="8"/>
  <c r="G13" i="8"/>
  <c r="K13" i="8"/>
  <c r="X13" i="8"/>
  <c r="X13" i="7"/>
  <c r="E13" i="6"/>
  <c r="Q13" i="6"/>
  <c r="Q13" i="2"/>
  <c r="X13" i="2"/>
  <c r="G13" i="2"/>
  <c r="K13" i="1"/>
  <c r="E13" i="1"/>
  <c r="S13" i="9"/>
  <c r="Q13" i="9"/>
  <c r="X13" i="9"/>
  <c r="M13" i="8"/>
  <c r="Q13" i="8"/>
  <c r="E13" i="8"/>
  <c r="I13" i="8"/>
  <c r="M13" i="7"/>
  <c r="C13" i="7"/>
  <c r="E13" i="7"/>
  <c r="K13" i="7"/>
  <c r="M13" i="6"/>
  <c r="I13" i="6"/>
  <c r="C13" i="6"/>
  <c r="K13" i="6"/>
  <c r="G13" i="6"/>
  <c r="S13" i="2"/>
  <c r="C13" i="2"/>
  <c r="I13" i="2"/>
  <c r="K13" i="2"/>
  <c r="C13" i="1"/>
  <c r="G13" i="1"/>
  <c r="M13" i="1"/>
  <c r="Q13" i="1"/>
  <c r="E13" i="9"/>
  <c r="G13" i="9"/>
  <c r="I13" i="9"/>
  <c r="C13" i="9"/>
  <c r="K13" i="9"/>
  <c r="M13" i="9"/>
  <c r="O13" i="6"/>
  <c r="Y7" i="8" l="1"/>
  <c r="Y11" i="8"/>
  <c r="Y12" i="8"/>
  <c r="Y9" i="8"/>
  <c r="Y6" i="8"/>
  <c r="Y10" i="8"/>
  <c r="Y8" i="8"/>
  <c r="Y7" i="7"/>
  <c r="Y11" i="7"/>
  <c r="Y6" i="7"/>
  <c r="Y12" i="7"/>
  <c r="Y9" i="7"/>
  <c r="Y10" i="7"/>
  <c r="Y8" i="7"/>
  <c r="Y7" i="2"/>
  <c r="Y11" i="2"/>
  <c r="Y6" i="2"/>
  <c r="Y8" i="2"/>
  <c r="Y12" i="2"/>
  <c r="Y9" i="2"/>
  <c r="Y10" i="2"/>
  <c r="Y7" i="9"/>
  <c r="Y11" i="9"/>
  <c r="Y6" i="9"/>
  <c r="Y12" i="9"/>
  <c r="Y9" i="9"/>
  <c r="Y10" i="9"/>
  <c r="Y8" i="9"/>
  <c r="S13" i="1"/>
  <c r="O13" i="8"/>
  <c r="O13" i="7"/>
  <c r="U13" i="8"/>
  <c r="U13" i="7"/>
  <c r="U13" i="6"/>
  <c r="O13" i="2"/>
  <c r="U13" i="2"/>
  <c r="O13" i="1"/>
  <c r="U13" i="1"/>
  <c r="O13" i="9"/>
  <c r="U13" i="9"/>
  <c r="W13" i="9" l="1"/>
  <c r="W13" i="8"/>
  <c r="W13" i="7"/>
  <c r="W13" i="2"/>
  <c r="Y13" i="7"/>
  <c r="Y13" i="8"/>
  <c r="Y13" i="6"/>
  <c r="Y13" i="2"/>
  <c r="Y13" i="1"/>
  <c r="Y13" i="9"/>
</calcChain>
</file>

<file path=xl/sharedStrings.xml><?xml version="1.0" encoding="utf-8"?>
<sst xmlns="http://schemas.openxmlformats.org/spreadsheetml/2006/main" count="625" uniqueCount="46">
  <si>
    <t>Inversiones de los Fondos de Pensiones Por Calificación de Riesgo</t>
  </si>
  <si>
    <t xml:space="preserve"> </t>
  </si>
  <si>
    <t>TOTAL GENERAL</t>
  </si>
  <si>
    <t>VALOR MERCADO</t>
  </si>
  <si>
    <t>C-1</t>
  </si>
  <si>
    <t>C-2</t>
  </si>
  <si>
    <t>C-3</t>
  </si>
  <si>
    <t>AAA</t>
  </si>
  <si>
    <t xml:space="preserve">AA </t>
  </si>
  <si>
    <t xml:space="preserve">A  </t>
  </si>
  <si>
    <t>BBB</t>
  </si>
  <si>
    <t>TOTAL</t>
  </si>
  <si>
    <t>TOTAL CCI</t>
  </si>
  <si>
    <t>%</t>
  </si>
  <si>
    <t>CALIFICACIÓN RIESGO</t>
  </si>
  <si>
    <t>Al 31 de mayo 2017</t>
  </si>
  <si>
    <t>Al 30 de abril 2017</t>
  </si>
  <si>
    <t>FONDO DE SOLIDARIDAD SOCIAL</t>
  </si>
  <si>
    <t>ATLÁNTICO</t>
  </si>
  <si>
    <t xml:space="preserve"> POPULAR</t>
  </si>
  <si>
    <t>RESERVAS</t>
  </si>
  <si>
    <t xml:space="preserve"> ROMANA</t>
  </si>
  <si>
    <t xml:space="preserve"> SCOTIA CRECER</t>
  </si>
  <si>
    <t xml:space="preserve"> SIEMBRA</t>
  </si>
  <si>
    <t xml:space="preserve"> RESERVAS</t>
  </si>
  <si>
    <t>TOTAL FONDOS CCI</t>
  </si>
  <si>
    <t xml:space="preserve"> ATLÁNTICO</t>
  </si>
  <si>
    <t>Al 31 de enero 2017</t>
  </si>
  <si>
    <t>Al 28 de febrero 2017</t>
  </si>
  <si>
    <t>Al 31 de marzo 2017</t>
  </si>
  <si>
    <t>Nota: No incluye Fondos Complementarios.</t>
  </si>
  <si>
    <t>1/Las Calificaciones C-1, C-2 y C-3 corresponden a instrumentos de corto plazo.</t>
  </si>
  <si>
    <r>
      <t>CALIFICACIÓN RIESGO</t>
    </r>
    <r>
      <rPr>
        <b/>
        <vertAlign val="superscript"/>
        <sz val="11"/>
        <color rgb="FFFFFFFF"/>
        <rFont val="Calibri"/>
        <family val="2"/>
      </rPr>
      <t>1</t>
    </r>
  </si>
  <si>
    <t>Al 30 de junio 2017</t>
  </si>
  <si>
    <t xml:space="preserve"> FONDO BANCO DE RESERVAS</t>
  </si>
  <si>
    <t>FONDO BANCO CENTRAL</t>
  </si>
  <si>
    <t>CALIFICACION RIESGO</t>
  </si>
  <si>
    <t>Al 31 de julio 2017</t>
  </si>
  <si>
    <t>Al 31 de agosto 2017</t>
  </si>
  <si>
    <t>Al 30 de septiembre 2017</t>
  </si>
  <si>
    <t>JMMB BDI</t>
  </si>
  <si>
    <t>TOTAL FONDOS DE REPARTO INDIVIDUALIZADO</t>
  </si>
  <si>
    <t>Al 31 de octubre de 2017</t>
  </si>
  <si>
    <t>Al 30 de Noviembre de 2017</t>
  </si>
  <si>
    <t>Al 31 de Diciembre de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</si>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</sst>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0.00%"/>
  </numFmts>
  <fonts count="11">
    <font>
      <sz val="11"/>
      <name val="Calibri"/>
    </font>
    <font>
      <b/>
      <sz val="11"/>
      <name val="Calibri"/>
    </font>
    <font>
      <b/>
      <sz val="11"/>
      <color rgb="FFFF0000"/>
      <name val="Calibri"/>
    </font>
    <font>
      <b/>
      <sz val="11"/>
      <color rgb="FFFFFFFF"/>
      <name val="Calibri"/>
    </font>
    <font>
      <b/>
      <sz val="11"/>
      <color rgb="FFFFFFFF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vertAlign val="superscript"/>
      <sz val="11"/>
      <color rgb="FFFFFFFF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4" fontId="0" fillId="0" borderId="1" xfId="0" applyNumberFormat="1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0" xfId="1"/>
    <xf numFmtId="0" fontId="5" fillId="0" borderId="0" xfId="0" applyFont="1" applyAlignment="1">
      <alignment horizontal="center"/>
    </xf>
    <xf numFmtId="0" fontId="7" fillId="0" borderId="0" xfId="1" applyAlignment="1">
      <alignment horizontal="center"/>
    </xf>
    <xf numFmtId="4" fontId="4" fillId="3" borderId="5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/>
    </xf>
    <xf numFmtId="4" fontId="7" fillId="0" borderId="1" xfId="1" applyNumberForma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1" applyFont="1"/>
    <xf numFmtId="4" fontId="0" fillId="0" borderId="0" xfId="0" applyNumberFormat="1" applyAlignment="1">
      <alignment horizontal="center"/>
    </xf>
    <xf numFmtId="43" fontId="0" fillId="0" borderId="1" xfId="2" applyFont="1" applyBorder="1" applyAlignment="1">
      <alignment horizontal="center"/>
    </xf>
    <xf numFmtId="4" fontId="7" fillId="0" borderId="0" xfId="1" applyNumberFormat="1"/>
    <xf numFmtId="4" fontId="0" fillId="0" borderId="0" xfId="0" applyNumberFormat="1"/>
    <xf numFmtId="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3" borderId="4" xfId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topLeftCell="K1" zoomScaleNormal="100" workbookViewId="0">
      <selection activeCell="V23" sqref="V23"/>
    </sheetView>
  </sheetViews>
  <sheetFormatPr baseColWidth="10" defaultColWidth="9.140625" defaultRowHeight="15"/>
  <cols>
    <col min="1" max="1" width="14.42578125" customWidth="1"/>
    <col min="2" max="2" width="15.140625" customWidth="1"/>
    <col min="3" max="3" width="8.5703125" customWidth="1"/>
    <col min="4" max="4" width="15.28515625" customWidth="1"/>
    <col min="5" max="5" width="8.5703125" customWidth="1"/>
    <col min="6" max="6" width="17.28515625" customWidth="1"/>
    <col min="7" max="7" width="8.5703125" customWidth="1"/>
    <col min="8" max="8" width="16.140625" customWidth="1"/>
    <col min="9" max="9" width="8.5703125" customWidth="1"/>
    <col min="10" max="10" width="15.140625" customWidth="1"/>
    <col min="11" max="11" width="8.5703125" customWidth="1"/>
    <col min="12" max="12" width="16.140625" customWidth="1"/>
    <col min="13" max="13" width="8.5703125" customWidth="1"/>
    <col min="14" max="14" width="16.140625" customWidth="1"/>
    <col min="15" max="15" width="8.5703125" customWidth="1"/>
    <col min="16" max="16" width="17.28515625" customWidth="1"/>
    <col min="17" max="17" width="8.5703125" customWidth="1"/>
    <col min="18" max="18" width="16.140625" customWidth="1"/>
    <col min="19" max="19" width="8.5703125" customWidth="1"/>
    <col min="20" max="20" width="16.140625" customWidth="1"/>
    <col min="21" max="21" width="8.5703125" customWidth="1"/>
    <col min="22" max="22" width="17.140625" customWidth="1"/>
    <col min="23" max="23" width="8.5703125" customWidth="1"/>
    <col min="24" max="24" width="16.140625" customWidth="1"/>
    <col min="25" max="25" width="8.5703125" customWidth="1"/>
    <col min="26" max="26" width="17.140625" customWidth="1"/>
    <col min="27" max="27" width="8.5703125" customWidth="1"/>
  </cols>
  <sheetData>
    <row r="1" spans="1:27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>
      <c r="A2" s="42" t="s">
        <v>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32.25" customHeight="1">
      <c r="A4" s="44" t="s">
        <v>14</v>
      </c>
      <c r="B4" s="39" t="s">
        <v>18</v>
      </c>
      <c r="C4" s="46"/>
      <c r="D4" s="39" t="s">
        <v>40</v>
      </c>
      <c r="E4" s="46"/>
      <c r="F4" s="36" t="s">
        <v>19</v>
      </c>
      <c r="G4" s="36"/>
      <c r="H4" s="35" t="s">
        <v>20</v>
      </c>
      <c r="I4" s="36"/>
      <c r="J4" s="35" t="s">
        <v>21</v>
      </c>
      <c r="K4" s="36"/>
      <c r="L4" s="35" t="s">
        <v>22</v>
      </c>
      <c r="M4" s="36"/>
      <c r="N4" s="35" t="s">
        <v>23</v>
      </c>
      <c r="O4" s="36"/>
      <c r="P4" s="35" t="s">
        <v>25</v>
      </c>
      <c r="Q4" s="36"/>
      <c r="R4" s="37" t="s">
        <v>34</v>
      </c>
      <c r="S4" s="38"/>
      <c r="T4" s="37" t="s">
        <v>35</v>
      </c>
      <c r="U4" s="38"/>
      <c r="V4" s="37" t="s">
        <v>41</v>
      </c>
      <c r="W4" s="38"/>
      <c r="X4" s="39" t="s">
        <v>17</v>
      </c>
      <c r="Y4" s="40"/>
      <c r="Z4" s="35" t="s">
        <v>2</v>
      </c>
      <c r="AA4" s="36"/>
    </row>
    <row r="5" spans="1:27" ht="29.2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8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  <c r="Z5" s="9" t="s">
        <v>3</v>
      </c>
      <c r="AA5" s="9" t="s">
        <v>13</v>
      </c>
    </row>
    <row r="6" spans="1:27">
      <c r="A6" s="11" t="s">
        <v>4</v>
      </c>
      <c r="B6" s="6">
        <v>82155674.239999995</v>
      </c>
      <c r="C6" s="4">
        <v>3.9285750000000001E-2</v>
      </c>
      <c r="D6" s="6">
        <v>21841998.190000001</v>
      </c>
      <c r="E6" s="4">
        <v>9.3803259999999999E-2</v>
      </c>
      <c r="F6" s="6">
        <v>22347142427.82</v>
      </c>
      <c r="G6" s="4">
        <v>0.15493892000000001</v>
      </c>
      <c r="H6" s="6">
        <v>7511543638.96</v>
      </c>
      <c r="I6" s="4">
        <v>0.10584357</v>
      </c>
      <c r="J6" s="6">
        <v>1297386928.3199999</v>
      </c>
      <c r="K6" s="4">
        <v>0.30450597000000001</v>
      </c>
      <c r="L6" s="6">
        <v>17156788332.83</v>
      </c>
      <c r="M6" s="4">
        <v>0.17331595999999999</v>
      </c>
      <c r="N6" s="6">
        <v>2160928531</v>
      </c>
      <c r="O6" s="4">
        <v>2.4276969999999998E-2</v>
      </c>
      <c r="P6" s="21">
        <v>50577787531.360001</v>
      </c>
      <c r="Q6" s="10">
        <v>0.12342431</v>
      </c>
      <c r="R6" s="6">
        <v>1211334781.0799999</v>
      </c>
      <c r="S6" s="4">
        <v>9.5375089999999996E-2</v>
      </c>
      <c r="T6" s="6">
        <v>3829084306.73</v>
      </c>
      <c r="U6" s="4">
        <v>0.18571057999999999</v>
      </c>
      <c r="V6" s="21">
        <v>5040419087.8100004</v>
      </c>
      <c r="W6" s="10">
        <v>0.15127624000000001</v>
      </c>
      <c r="X6" s="31">
        <v>2749999505.9000001</v>
      </c>
      <c r="Y6" s="30">
        <v>9.7192249999999994E-2</v>
      </c>
      <c r="Z6" s="21">
        <v>58368206125.07</v>
      </c>
      <c r="AA6" s="10">
        <v>0.12381842999999999</v>
      </c>
    </row>
    <row r="7" spans="1:27">
      <c r="A7" s="11" t="s">
        <v>5</v>
      </c>
      <c r="B7" s="6">
        <v>94745663.349999994</v>
      </c>
      <c r="C7" s="4">
        <v>4.5306109999999997E-2</v>
      </c>
      <c r="D7" s="6">
        <v>16257764.4</v>
      </c>
      <c r="E7" s="4">
        <v>6.9821049999999996E-2</v>
      </c>
      <c r="F7" s="6">
        <v>1316176839.9300001</v>
      </c>
      <c r="G7" s="4">
        <v>9.1254200000000004E-3</v>
      </c>
      <c r="H7" s="6">
        <v>674800453.11000001</v>
      </c>
      <c r="I7" s="4">
        <v>9.5084699999999998E-3</v>
      </c>
      <c r="J7" s="6">
        <v>8386292.4900000002</v>
      </c>
      <c r="K7" s="4">
        <v>1.96832E-3</v>
      </c>
      <c r="L7" s="6">
        <v>1162237942.3099999</v>
      </c>
      <c r="M7" s="4">
        <v>1.1740799999999999E-2</v>
      </c>
      <c r="N7" s="6">
        <v>757729051.70000005</v>
      </c>
      <c r="O7" s="4">
        <v>8.5127099999999997E-3</v>
      </c>
      <c r="P7" s="21">
        <v>4030334007.29</v>
      </c>
      <c r="Q7" s="10">
        <v>9.8351700000000007E-3</v>
      </c>
      <c r="R7" s="6">
        <v>68456318.560000002</v>
      </c>
      <c r="S7" s="4">
        <v>5.3899400000000002E-3</v>
      </c>
      <c r="T7" s="6">
        <v>2075779836.5599999</v>
      </c>
      <c r="U7" s="4">
        <v>0.10067532</v>
      </c>
      <c r="V7" s="21">
        <v>2144236155.1199999</v>
      </c>
      <c r="W7" s="10">
        <v>6.4354170000000002E-2</v>
      </c>
      <c r="X7" s="31">
        <v>170371586.91999999</v>
      </c>
      <c r="Y7" s="30">
        <v>6.0213799999999998E-3</v>
      </c>
      <c r="Z7" s="21">
        <v>6344941749.3299999</v>
      </c>
      <c r="AA7" s="10">
        <v>1.345974E-2</v>
      </c>
    </row>
    <row r="8" spans="1:27">
      <c r="A8" s="11" t="s">
        <v>6</v>
      </c>
      <c r="B8" s="26" t="s">
        <v>45</v>
      </c>
      <c r="C8" s="26" t="s">
        <v>45</v>
      </c>
      <c r="D8" s="26" t="s">
        <v>45</v>
      </c>
      <c r="E8" s="26" t="s">
        <v>45</v>
      </c>
      <c r="F8" s="6">
        <v>439561779.47000003</v>
      </c>
      <c r="G8" s="4">
        <v>3.0476000000000001E-3</v>
      </c>
      <c r="H8" s="6">
        <v>4758889.62</v>
      </c>
      <c r="I8" s="4">
        <v>6.7059999999999998E-5</v>
      </c>
      <c r="J8" s="6">
        <v>211663886.84999999</v>
      </c>
      <c r="K8" s="4">
        <v>4.9679019999999997E-2</v>
      </c>
      <c r="L8" s="6">
        <v>261904013.08000001</v>
      </c>
      <c r="M8" s="4">
        <v>2.6457299999999998E-3</v>
      </c>
      <c r="N8" s="6">
        <v>172697229.5</v>
      </c>
      <c r="O8" s="4">
        <v>1.94017E-3</v>
      </c>
      <c r="P8" s="21">
        <v>1090585798.52</v>
      </c>
      <c r="Q8" s="10">
        <v>2.6613399999999999E-3</v>
      </c>
      <c r="R8" s="6">
        <v>1018152.84</v>
      </c>
      <c r="S8" s="4">
        <v>8.0160000000000005E-5</v>
      </c>
      <c r="T8" s="6">
        <v>12427961.67</v>
      </c>
      <c r="U8" s="4">
        <v>6.0276000000000004E-4</v>
      </c>
      <c r="V8" s="21">
        <v>13446114.51</v>
      </c>
      <c r="W8" s="10">
        <v>4.0355000000000002E-4</v>
      </c>
      <c r="X8" s="31">
        <v>3180303.97</v>
      </c>
      <c r="Y8" s="30">
        <v>1.1239999999999999E-4</v>
      </c>
      <c r="Z8" s="21">
        <v>1107212217</v>
      </c>
      <c r="AA8" s="10">
        <v>2.34877E-3</v>
      </c>
    </row>
    <row r="9" spans="1:27">
      <c r="A9" s="11" t="s">
        <v>7</v>
      </c>
      <c r="B9" s="6">
        <v>1598458397.0999999</v>
      </c>
      <c r="C9" s="4">
        <v>0.76436152000000002</v>
      </c>
      <c r="D9" s="6">
        <v>174414098.25</v>
      </c>
      <c r="E9" s="4">
        <v>0.74904367999999999</v>
      </c>
      <c r="F9" s="6">
        <v>99485706051.699997</v>
      </c>
      <c r="G9" s="4">
        <v>0.68976190999999998</v>
      </c>
      <c r="H9" s="6">
        <v>53205344500.790001</v>
      </c>
      <c r="I9" s="4">
        <v>0.74970523</v>
      </c>
      <c r="J9" s="6">
        <v>2743191772.1100001</v>
      </c>
      <c r="K9" s="4">
        <v>0.64384668</v>
      </c>
      <c r="L9" s="6">
        <v>73367684496.380005</v>
      </c>
      <c r="M9" s="4">
        <v>0.74115218000000005</v>
      </c>
      <c r="N9" s="6">
        <v>70640805030.020004</v>
      </c>
      <c r="O9" s="4">
        <v>0.79361464999999998</v>
      </c>
      <c r="P9" s="21">
        <v>301215604346.34998</v>
      </c>
      <c r="Q9" s="10">
        <v>0.73505251000000005</v>
      </c>
      <c r="R9" s="6">
        <v>9757714193.3600006</v>
      </c>
      <c r="S9" s="4">
        <v>0.76827884000000002</v>
      </c>
      <c r="T9" s="6">
        <v>12883671288.25</v>
      </c>
      <c r="U9" s="4">
        <v>0.62485802999999995</v>
      </c>
      <c r="V9" s="21">
        <v>22641385481.610001</v>
      </c>
      <c r="W9" s="10">
        <v>0.67952758000000002</v>
      </c>
      <c r="X9" s="31">
        <v>21723668162.450001</v>
      </c>
      <c r="Y9" s="30">
        <v>0.76777181999999999</v>
      </c>
      <c r="Z9" s="21">
        <v>345580657990.40997</v>
      </c>
      <c r="AA9" s="10">
        <v>0.73309181000000001</v>
      </c>
    </row>
    <row r="10" spans="1:27">
      <c r="A10" s="11" t="s">
        <v>8</v>
      </c>
      <c r="B10" s="6">
        <v>24635701.489999998</v>
      </c>
      <c r="C10" s="4">
        <v>1.178046E-2</v>
      </c>
      <c r="D10" s="26" t="s">
        <v>45</v>
      </c>
      <c r="E10" s="26" t="s">
        <v>45</v>
      </c>
      <c r="F10" s="6">
        <v>11445704039.639999</v>
      </c>
      <c r="G10" s="4">
        <v>7.935623E-2</v>
      </c>
      <c r="H10" s="6">
        <v>4656184616.1700001</v>
      </c>
      <c r="I10" s="4">
        <v>6.5609310000000004E-2</v>
      </c>
      <c r="J10" s="26" t="s">
        <v>45</v>
      </c>
      <c r="K10" s="26" t="s">
        <v>45</v>
      </c>
      <c r="L10" s="6">
        <v>3884710724.3800001</v>
      </c>
      <c r="M10" s="4">
        <v>3.9242920000000001E-2</v>
      </c>
      <c r="N10" s="6">
        <v>9386889995.0499992</v>
      </c>
      <c r="O10" s="4">
        <v>0.10545709</v>
      </c>
      <c r="P10" s="21">
        <v>29398125076.73</v>
      </c>
      <c r="Q10" s="10">
        <v>7.1739860000000003E-2</v>
      </c>
      <c r="R10" s="6">
        <v>622146569.16999996</v>
      </c>
      <c r="S10" s="4">
        <v>4.8985040000000001E-2</v>
      </c>
      <c r="T10" s="6">
        <v>98602646.159999996</v>
      </c>
      <c r="U10" s="4">
        <v>4.7822300000000002E-3</v>
      </c>
      <c r="V10" s="21">
        <v>720749215.33000004</v>
      </c>
      <c r="W10" s="10">
        <v>2.1631580000000001E-2</v>
      </c>
      <c r="X10" s="31">
        <v>2232001434.23</v>
      </c>
      <c r="Y10" s="30">
        <v>7.8884830000000003E-2</v>
      </c>
      <c r="Z10" s="21">
        <v>32350875726.290001</v>
      </c>
      <c r="AA10" s="10">
        <v>6.8626989999999999E-2</v>
      </c>
    </row>
    <row r="11" spans="1:27">
      <c r="A11" s="11" t="s">
        <v>9</v>
      </c>
      <c r="B11" s="6">
        <v>120359857.7</v>
      </c>
      <c r="C11" s="4">
        <v>5.7554479999999998E-2</v>
      </c>
      <c r="D11" s="6">
        <v>14239144.08</v>
      </c>
      <c r="E11" s="4">
        <v>6.1151829999999997E-2</v>
      </c>
      <c r="F11" s="6">
        <v>5627959774.6999998</v>
      </c>
      <c r="G11" s="4">
        <v>3.9020199999999998E-2</v>
      </c>
      <c r="H11" s="6">
        <v>3372581254</v>
      </c>
      <c r="I11" s="4">
        <v>4.7522330000000002E-2</v>
      </c>
      <c r="J11" s="26" t="s">
        <v>45</v>
      </c>
      <c r="K11" s="26" t="s">
        <v>45</v>
      </c>
      <c r="L11" s="6">
        <v>1442127732.5699999</v>
      </c>
      <c r="M11" s="4">
        <v>1.456821E-2</v>
      </c>
      <c r="N11" s="6">
        <v>3655209655.5599999</v>
      </c>
      <c r="O11" s="4">
        <v>4.106448E-2</v>
      </c>
      <c r="P11" s="21">
        <v>14232477418.610001</v>
      </c>
      <c r="Q11" s="10">
        <v>3.4731329999999998E-2</v>
      </c>
      <c r="R11" s="6">
        <v>693896355.97000003</v>
      </c>
      <c r="S11" s="4">
        <v>5.4634299999999997E-2</v>
      </c>
      <c r="T11" s="6">
        <v>1617697942.5799999</v>
      </c>
      <c r="U11" s="4">
        <v>7.8458349999999996E-2</v>
      </c>
      <c r="V11" s="21">
        <v>2311594298.5500002</v>
      </c>
      <c r="W11" s="10">
        <v>6.9377030000000006E-2</v>
      </c>
      <c r="X11" s="31">
        <v>1081363176.79</v>
      </c>
      <c r="Y11" s="30">
        <v>3.8218229999999999E-2</v>
      </c>
      <c r="Z11" s="21">
        <v>17625434893.950001</v>
      </c>
      <c r="AA11" s="10">
        <v>3.738942E-2</v>
      </c>
    </row>
    <row r="12" spans="1:27">
      <c r="A12" s="11" t="s">
        <v>10</v>
      </c>
      <c r="B12" s="6">
        <v>170878191.87</v>
      </c>
      <c r="C12" s="4">
        <v>8.1711679999999995E-2</v>
      </c>
      <c r="D12" s="6">
        <v>6096030.3300000001</v>
      </c>
      <c r="E12" s="4">
        <v>2.6180180000000001E-2</v>
      </c>
      <c r="F12" s="6">
        <v>3569701196.6700001</v>
      </c>
      <c r="G12" s="4">
        <v>2.4749730000000001E-2</v>
      </c>
      <c r="H12" s="6">
        <v>1543138130.0899999</v>
      </c>
      <c r="I12" s="4">
        <v>2.1744030000000001E-2</v>
      </c>
      <c r="J12" s="26" t="s">
        <v>45</v>
      </c>
      <c r="K12" s="26" t="s">
        <v>45</v>
      </c>
      <c r="L12" s="6">
        <v>1715937113.9300001</v>
      </c>
      <c r="M12" s="4">
        <v>1.7334209999999999E-2</v>
      </c>
      <c r="N12" s="6">
        <v>2237208397.8200002</v>
      </c>
      <c r="O12" s="4">
        <v>2.5133929999999999E-2</v>
      </c>
      <c r="P12" s="21">
        <v>9242959060.7099991</v>
      </c>
      <c r="Q12" s="10">
        <v>2.2555470000000001E-2</v>
      </c>
      <c r="R12" s="6">
        <v>346179291.77999997</v>
      </c>
      <c r="S12" s="4">
        <v>2.7256610000000001E-2</v>
      </c>
      <c r="T12" s="6">
        <v>101293681</v>
      </c>
      <c r="U12" s="4">
        <v>4.9127399999999996E-3</v>
      </c>
      <c r="V12" s="21">
        <v>447472972.77999997</v>
      </c>
      <c r="W12" s="10">
        <v>1.342984E-2</v>
      </c>
      <c r="X12" s="31">
        <v>333848774.41000003</v>
      </c>
      <c r="Y12" s="30">
        <v>1.17991E-2</v>
      </c>
      <c r="Z12" s="21">
        <v>10024280807.9</v>
      </c>
      <c r="AA12" s="10">
        <v>2.126484E-2</v>
      </c>
    </row>
    <row r="13" spans="1:27">
      <c r="A13" s="12" t="s">
        <v>11</v>
      </c>
      <c r="B13" s="7">
        <f>SUM(B6:B12)</f>
        <v>2091233485.75</v>
      </c>
      <c r="C13" s="5">
        <f t="shared" ref="C13:O13" si="0">SUM(C6:C12)</f>
        <v>0.99999999999999989</v>
      </c>
      <c r="D13" s="7">
        <f t="shared" si="0"/>
        <v>232849035.25000003</v>
      </c>
      <c r="E13" s="5">
        <f t="shared" si="0"/>
        <v>1</v>
      </c>
      <c r="F13" s="7">
        <f t="shared" si="0"/>
        <v>144231952109.93002</v>
      </c>
      <c r="G13" s="5">
        <f t="shared" si="0"/>
        <v>1.0000000099999999</v>
      </c>
      <c r="H13" s="7">
        <f t="shared" si="0"/>
        <v>70968351482.73999</v>
      </c>
      <c r="I13" s="5">
        <f t="shared" si="0"/>
        <v>1</v>
      </c>
      <c r="J13" s="7">
        <f t="shared" si="0"/>
        <v>4260628879.77</v>
      </c>
      <c r="K13" s="5">
        <f t="shared" si="0"/>
        <v>0.99999999000000006</v>
      </c>
      <c r="L13" s="7">
        <f t="shared" si="0"/>
        <v>98991390355.480011</v>
      </c>
      <c r="M13" s="5">
        <f t="shared" si="0"/>
        <v>1.0000000099999999</v>
      </c>
      <c r="N13" s="7">
        <f t="shared" si="0"/>
        <v>89011467890.650009</v>
      </c>
      <c r="O13" s="5">
        <f t="shared" si="0"/>
        <v>0.99999999999999989</v>
      </c>
      <c r="P13" s="21">
        <f t="shared" ref="P13" si="1">+B13+D13+F13+H13+J13+L13+N13</f>
        <v>409787873239.57007</v>
      </c>
      <c r="Q13" s="5">
        <f t="shared" ref="Q13:AA13" si="2">SUM(Q6:Q12)</f>
        <v>0.99999998999999995</v>
      </c>
      <c r="R13" s="7">
        <f t="shared" si="2"/>
        <v>12700745662.76</v>
      </c>
      <c r="S13" s="5">
        <f t="shared" si="2"/>
        <v>0.99999998000000012</v>
      </c>
      <c r="T13" s="7">
        <f t="shared" si="2"/>
        <v>20618557662.949997</v>
      </c>
      <c r="U13" s="5">
        <f t="shared" si="2"/>
        <v>1.0000000099999999</v>
      </c>
      <c r="V13" s="7">
        <f t="shared" si="2"/>
        <v>33319303325.710003</v>
      </c>
      <c r="W13" s="5">
        <f t="shared" si="2"/>
        <v>0.99999998999999995</v>
      </c>
      <c r="X13" s="7">
        <f t="shared" si="2"/>
        <v>28294432944.670002</v>
      </c>
      <c r="Y13" s="5">
        <f t="shared" si="2"/>
        <v>1.0000000099999999</v>
      </c>
      <c r="Z13" s="7">
        <f t="shared" si="2"/>
        <v>471401609509.95001</v>
      </c>
      <c r="AA13" s="5">
        <f t="shared" si="2"/>
        <v>1</v>
      </c>
    </row>
    <row r="14" spans="1:27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  <c r="Z14" s="28"/>
    </row>
    <row r="15" spans="1:27">
      <c r="A15" s="24" t="s">
        <v>30</v>
      </c>
    </row>
    <row r="16" spans="1:27">
      <c r="A16" s="24" t="s">
        <v>31</v>
      </c>
    </row>
    <row r="18" spans="2:26">
      <c r="B18" s="28"/>
      <c r="D18" s="28"/>
      <c r="F18" s="28"/>
      <c r="H18" s="28"/>
      <c r="J18" s="28"/>
      <c r="L18" s="28"/>
      <c r="N18" s="28"/>
      <c r="P18" s="28"/>
      <c r="R18" s="28"/>
      <c r="T18" s="28"/>
      <c r="V18" s="28"/>
      <c r="X18" s="28"/>
      <c r="Z18" s="28"/>
    </row>
  </sheetData>
  <mergeCells count="17">
    <mergeCell ref="A1:AA1"/>
    <mergeCell ref="A2:AA2"/>
    <mergeCell ref="A3:AA3"/>
    <mergeCell ref="A4:A5"/>
    <mergeCell ref="B4:C4"/>
    <mergeCell ref="D4:E4"/>
    <mergeCell ref="F4:G4"/>
    <mergeCell ref="H4:I4"/>
    <mergeCell ref="J4:K4"/>
    <mergeCell ref="L4:M4"/>
    <mergeCell ref="Z4:AA4"/>
    <mergeCell ref="N4:O4"/>
    <mergeCell ref="P4:Q4"/>
    <mergeCell ref="R4:S4"/>
    <mergeCell ref="T4:U4"/>
    <mergeCell ref="V4:W4"/>
    <mergeCell ref="X4:Y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A14" sqref="A14:XFD14"/>
    </sheetView>
  </sheetViews>
  <sheetFormatPr baseColWidth="10" defaultColWidth="9.140625" defaultRowHeight="15"/>
  <cols>
    <col min="1" max="1" width="13.85546875" style="13" customWidth="1"/>
    <col min="2" max="2" width="17.28515625" style="13" customWidth="1"/>
    <col min="3" max="3" width="8.85546875" style="15" customWidth="1"/>
    <col min="4" max="4" width="17.28515625" style="13" customWidth="1"/>
    <col min="5" max="5" width="8.85546875" style="15" customWidth="1"/>
    <col min="6" max="6" width="17.28515625" style="13" customWidth="1"/>
    <col min="7" max="7" width="8.85546875" style="15" customWidth="1"/>
    <col min="8" max="8" width="17.28515625" style="13" customWidth="1"/>
    <col min="9" max="9" width="8.85546875" style="13" customWidth="1"/>
    <col min="10" max="10" width="17.28515625" style="13" customWidth="1"/>
    <col min="11" max="11" width="8.85546875" style="13" customWidth="1"/>
    <col min="12" max="12" width="17.28515625" style="13" customWidth="1"/>
    <col min="13" max="13" width="8.85546875" style="13" customWidth="1"/>
    <col min="14" max="14" width="17.28515625" style="13" customWidth="1"/>
    <col min="15" max="15" width="8.85546875" style="13" customWidth="1"/>
    <col min="16" max="16" width="17.28515625" style="13" customWidth="1"/>
    <col min="17" max="17" width="10.5703125" style="13" customWidth="1"/>
    <col min="18" max="18" width="17.28515625" style="13" customWidth="1"/>
    <col min="19" max="19" width="9.140625" style="13" customWidth="1"/>
    <col min="20" max="20" width="17.28515625" style="13" customWidth="1"/>
    <col min="21" max="21" width="9.42578125" style="13" customWidth="1"/>
    <col min="22" max="22" width="17.28515625" style="13" customWidth="1"/>
    <col min="23" max="23" width="8.85546875" style="13" customWidth="1"/>
    <col min="24" max="24" width="17.28515625" style="13" customWidth="1"/>
    <col min="25" max="25" width="8.85546875" style="13" customWidth="1"/>
    <col min="26" max="16384" width="9.140625" style="13"/>
  </cols>
  <sheetData>
    <row r="1" spans="1:25" customFormat="1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customFormat="1">
      <c r="A2" s="42" t="s">
        <v>29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5" customForma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5" ht="33.75" customHeight="1">
      <c r="A4" s="48" t="s">
        <v>14</v>
      </c>
      <c r="B4" s="37" t="s">
        <v>26</v>
      </c>
      <c r="C4" s="38"/>
      <c r="D4" s="37" t="s">
        <v>19</v>
      </c>
      <c r="E4" s="38"/>
      <c r="F4" s="37" t="s">
        <v>24</v>
      </c>
      <c r="G4" s="38"/>
      <c r="H4" s="37" t="s">
        <v>21</v>
      </c>
      <c r="I4" s="38"/>
      <c r="J4" s="37" t="s">
        <v>22</v>
      </c>
      <c r="K4" s="38"/>
      <c r="L4" s="37" t="s">
        <v>23</v>
      </c>
      <c r="M4" s="38"/>
      <c r="N4" s="37" t="s">
        <v>12</v>
      </c>
      <c r="O4" s="38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7" t="s">
        <v>2</v>
      </c>
      <c r="Y4" s="38"/>
    </row>
    <row r="5" spans="1:25" ht="31.5" customHeight="1">
      <c r="A5" s="48"/>
      <c r="B5" s="16" t="s">
        <v>3</v>
      </c>
      <c r="C5" s="9" t="s">
        <v>13</v>
      </c>
      <c r="D5" s="16" t="s">
        <v>3</v>
      </c>
      <c r="E5" s="17" t="s">
        <v>13</v>
      </c>
      <c r="F5" s="16" t="s">
        <v>3</v>
      </c>
      <c r="G5" s="17" t="s">
        <v>13</v>
      </c>
      <c r="H5" s="16" t="s">
        <v>3</v>
      </c>
      <c r="I5" s="17" t="s">
        <v>13</v>
      </c>
      <c r="J5" s="16" t="s">
        <v>3</v>
      </c>
      <c r="K5" s="17" t="s">
        <v>13</v>
      </c>
      <c r="L5" s="16" t="s">
        <v>3</v>
      </c>
      <c r="M5" s="17" t="s">
        <v>13</v>
      </c>
      <c r="N5" s="16" t="s">
        <v>3</v>
      </c>
      <c r="O5" s="17" t="s">
        <v>13</v>
      </c>
      <c r="P5" s="16" t="s">
        <v>3</v>
      </c>
      <c r="Q5" s="17" t="s">
        <v>13</v>
      </c>
      <c r="R5" s="16" t="s">
        <v>3</v>
      </c>
      <c r="S5" s="17" t="s">
        <v>13</v>
      </c>
      <c r="T5" s="16" t="s">
        <v>3</v>
      </c>
      <c r="U5" s="17" t="s">
        <v>13</v>
      </c>
      <c r="V5" s="16" t="s">
        <v>3</v>
      </c>
      <c r="W5" s="17" t="s">
        <v>13</v>
      </c>
      <c r="X5" s="16" t="s">
        <v>3</v>
      </c>
      <c r="Y5" s="17" t="s">
        <v>13</v>
      </c>
    </row>
    <row r="6" spans="1:25">
      <c r="A6" s="20" t="s">
        <v>4</v>
      </c>
      <c r="B6" s="2">
        <v>43212981.840000004</v>
      </c>
      <c r="C6" s="4">
        <f>+B6/$B$13</f>
        <v>3.5968480500402987E-2</v>
      </c>
      <c r="D6" s="6">
        <v>17228597302.330002</v>
      </c>
      <c r="E6" s="4">
        <f>+D6/$D$13</f>
        <v>0.13674687738926347</v>
      </c>
      <c r="F6" s="6">
        <v>4916527605.8599997</v>
      </c>
      <c r="G6" s="4">
        <f>+F6/$F$13</f>
        <v>8.0234569242785908E-2</v>
      </c>
      <c r="H6" s="6">
        <v>1527083747.71</v>
      </c>
      <c r="I6" s="4">
        <f>+H6/$H$13</f>
        <v>0.41157123586250005</v>
      </c>
      <c r="J6" s="6">
        <v>20829237238.110001</v>
      </c>
      <c r="K6" s="4">
        <f>+J6/$J$13</f>
        <v>0.23669943064378579</v>
      </c>
      <c r="L6" s="6">
        <v>1674926858.8099999</v>
      </c>
      <c r="M6" s="4">
        <f>+L6/$L$13</f>
        <v>2.1739602035989247E-2</v>
      </c>
      <c r="N6" s="21">
        <f>+B6+D6+F6+H6+J6+L6</f>
        <v>46219585734.660004</v>
      </c>
      <c r="O6" s="10">
        <f>+N6/$N$13</f>
        <v>0.12938641501369044</v>
      </c>
      <c r="P6" s="6">
        <v>821860286.53999996</v>
      </c>
      <c r="Q6" s="4">
        <f>+P6/$P$13</f>
        <v>7.1361023077968141E-2</v>
      </c>
      <c r="R6" s="6">
        <v>5660894323.3999996</v>
      </c>
      <c r="S6" s="4">
        <f>+R6/$R$13</f>
        <v>0.28665629929371672</v>
      </c>
      <c r="T6" s="21">
        <f>+P6+R6</f>
        <v>6482754609.9399996</v>
      </c>
      <c r="U6" s="10">
        <f>+T6/$T$13</f>
        <v>0.20734891674399189</v>
      </c>
      <c r="V6" s="32">
        <v>2569440072.6700001</v>
      </c>
      <c r="W6" s="34">
        <f>+V6/$V$13</f>
        <v>0.10492619402186218</v>
      </c>
      <c r="X6" s="21">
        <f>N6+T6+V6</f>
        <v>55271780417.270004</v>
      </c>
      <c r="Y6" s="10">
        <f>+X6/$X$13</f>
        <v>0.13383829085257992</v>
      </c>
    </row>
    <row r="7" spans="1:25">
      <c r="A7" s="20" t="s">
        <v>5</v>
      </c>
      <c r="B7" s="2">
        <v>84357410.489999995</v>
      </c>
      <c r="C7" s="4">
        <f t="shared" ref="C7:C12" si="0">+B7/$B$13</f>
        <v>7.021519333029333E-2</v>
      </c>
      <c r="D7" s="6">
        <v>1355517884.3399999</v>
      </c>
      <c r="E7" s="4">
        <f t="shared" ref="E7:E12" si="1">+D7/$D$13</f>
        <v>1.0759020869547357E-2</v>
      </c>
      <c r="F7" s="6">
        <v>1010746031.4299999</v>
      </c>
      <c r="G7" s="4">
        <f t="shared" ref="G7:G12" si="2">+F7/$F$13</f>
        <v>1.6494725331956298E-2</v>
      </c>
      <c r="H7" s="6">
        <v>133295009.62</v>
      </c>
      <c r="I7" s="4">
        <f t="shared" ref="I7:I9" si="3">+H7/$H$13</f>
        <v>3.5924939890084835E-2</v>
      </c>
      <c r="J7" s="6">
        <v>629523404.71000004</v>
      </c>
      <c r="K7" s="4">
        <f t="shared" ref="K7:K12" si="4">+J7/$J$13</f>
        <v>7.1537824342008975E-3</v>
      </c>
      <c r="L7" s="6">
        <v>303256033.35000002</v>
      </c>
      <c r="M7" s="4">
        <f t="shared" ref="M7:M12" si="5">+L7/$L$13</f>
        <v>3.9360915644553176E-3</v>
      </c>
      <c r="N7" s="21">
        <f t="shared" ref="N7:N12" si="6">+B7+D7+F7+H7+J7+L7</f>
        <v>3516695773.9399996</v>
      </c>
      <c r="O7" s="10">
        <f t="shared" ref="O7:O12" si="7">+N7/$N$13</f>
        <v>9.8445853992732511E-3</v>
      </c>
      <c r="P7" s="6">
        <v>202743339.50999999</v>
      </c>
      <c r="Q7" s="4">
        <f t="shared" ref="Q7:Q12" si="8">+P7/$P$13</f>
        <v>1.7603931430471041E-2</v>
      </c>
      <c r="R7" s="6">
        <v>1260143727.98</v>
      </c>
      <c r="S7" s="4">
        <f t="shared" ref="S7:S12" si="9">+R7/$R$13</f>
        <v>6.3811143081713095E-2</v>
      </c>
      <c r="T7" s="21">
        <f t="shared" ref="T7:T12" si="10">+P7+R7</f>
        <v>1462887067.49</v>
      </c>
      <c r="U7" s="10">
        <f t="shared" ref="U7:U12" si="11">+T7/$T$13</f>
        <v>4.6789993916745508E-2</v>
      </c>
      <c r="V7" s="32">
        <v>125947306.86</v>
      </c>
      <c r="W7" s="34">
        <f t="shared" ref="W7:W12" si="12">+V7/$V$13</f>
        <v>5.1432106538258351E-3</v>
      </c>
      <c r="X7" s="21">
        <f t="shared" ref="X7:X12" si="13">N7+T7+V7</f>
        <v>5105530148.289999</v>
      </c>
      <c r="Y7" s="10">
        <f t="shared" ref="Y7:Y12" si="14">+X7/$X$13</f>
        <v>1.2362826451125977E-2</v>
      </c>
    </row>
    <row r="8" spans="1:25">
      <c r="A8" s="20" t="s">
        <v>6</v>
      </c>
      <c r="B8" s="2">
        <v>5459813.6399999997</v>
      </c>
      <c r="C8" s="4">
        <f t="shared" si="0"/>
        <v>4.5444954753016929E-3</v>
      </c>
      <c r="D8" s="6">
        <v>1295119227.52</v>
      </c>
      <c r="E8" s="4">
        <f t="shared" si="1"/>
        <v>1.0279624458237439E-2</v>
      </c>
      <c r="F8" s="6">
        <v>522134537.25999999</v>
      </c>
      <c r="G8" s="4">
        <f t="shared" si="2"/>
        <v>8.5208999200787512E-3</v>
      </c>
      <c r="H8" s="6">
        <v>144611642.38</v>
      </c>
      <c r="I8" s="4">
        <f t="shared" si="3"/>
        <v>3.8974936681563856E-2</v>
      </c>
      <c r="J8" s="26">
        <v>0</v>
      </c>
      <c r="K8" s="26">
        <v>0</v>
      </c>
      <c r="L8" s="6">
        <v>363000336.97000003</v>
      </c>
      <c r="M8" s="4">
        <f t="shared" si="5"/>
        <v>4.7115387893800487E-3</v>
      </c>
      <c r="N8" s="21">
        <f t="shared" si="6"/>
        <v>2330325557.7700005</v>
      </c>
      <c r="O8" s="10">
        <f t="shared" si="7"/>
        <v>6.5234784116322171E-3</v>
      </c>
      <c r="P8" s="6">
        <v>6684118.1600000001</v>
      </c>
      <c r="Q8" s="4">
        <f t="shared" si="8"/>
        <v>5.8037298806554638E-4</v>
      </c>
      <c r="R8" s="6">
        <v>124305327.73999999</v>
      </c>
      <c r="S8" s="4">
        <f t="shared" si="9"/>
        <v>6.2945717048891034E-3</v>
      </c>
      <c r="T8" s="21">
        <f t="shared" si="10"/>
        <v>130989445.89999999</v>
      </c>
      <c r="U8" s="10">
        <f t="shared" si="11"/>
        <v>4.1896572285206567E-3</v>
      </c>
      <c r="V8" s="32">
        <v>39990214.170000002</v>
      </c>
      <c r="W8" s="34">
        <f t="shared" si="12"/>
        <v>1.6330487780619853E-3</v>
      </c>
      <c r="X8" s="21">
        <f t="shared" si="13"/>
        <v>2501305217.8400006</v>
      </c>
      <c r="Y8" s="10">
        <f t="shared" si="14"/>
        <v>6.0568053485706925E-3</v>
      </c>
    </row>
    <row r="9" spans="1:25">
      <c r="A9" s="20" t="s">
        <v>7</v>
      </c>
      <c r="B9" s="2">
        <v>925660671.92999995</v>
      </c>
      <c r="C9" s="4">
        <f t="shared" si="0"/>
        <v>0.77047698193057912</v>
      </c>
      <c r="D9" s="6">
        <v>89728652535.240005</v>
      </c>
      <c r="E9" s="4">
        <f t="shared" si="1"/>
        <v>0.71219454673079363</v>
      </c>
      <c r="F9" s="6">
        <v>47240339274.489998</v>
      </c>
      <c r="G9" s="4">
        <f t="shared" si="2"/>
        <v>0.77093196182893498</v>
      </c>
      <c r="H9" s="6">
        <v>1905384900.23</v>
      </c>
      <c r="I9" s="4">
        <f t="shared" si="3"/>
        <v>0.51352888756585124</v>
      </c>
      <c r="J9" s="6">
        <v>60309667375.129997</v>
      </c>
      <c r="K9" s="4">
        <f t="shared" si="4"/>
        <v>0.68534741655785569</v>
      </c>
      <c r="L9" s="6">
        <v>59828575181.989998</v>
      </c>
      <c r="M9" s="4">
        <f t="shared" si="5"/>
        <v>0.77654102207233655</v>
      </c>
      <c r="N9" s="21">
        <f t="shared" si="6"/>
        <v>259938279939.01001</v>
      </c>
      <c r="O9" s="10">
        <f t="shared" si="7"/>
        <v>0.72766732179757809</v>
      </c>
      <c r="P9" s="6">
        <v>8737493787.7900009</v>
      </c>
      <c r="Q9" s="4">
        <f t="shared" si="8"/>
        <v>0.75866483153610675</v>
      </c>
      <c r="R9" s="6">
        <v>12043471733.379999</v>
      </c>
      <c r="S9" s="4">
        <f t="shared" si="9"/>
        <v>0.60985717812617279</v>
      </c>
      <c r="T9" s="21">
        <f t="shared" si="10"/>
        <v>20780965521.169998</v>
      </c>
      <c r="U9" s="10">
        <f t="shared" si="11"/>
        <v>0.6646728048447178</v>
      </c>
      <c r="V9" s="32">
        <v>18539874891.740002</v>
      </c>
      <c r="W9" s="34">
        <f t="shared" si="12"/>
        <v>0.75709822179674735</v>
      </c>
      <c r="X9" s="21">
        <f t="shared" si="13"/>
        <v>299259120351.91998</v>
      </c>
      <c r="Y9" s="10">
        <f t="shared" si="14"/>
        <v>0.72464336932111728</v>
      </c>
    </row>
    <row r="10" spans="1:25">
      <c r="A10" s="20" t="s">
        <v>8</v>
      </c>
      <c r="B10" s="2">
        <v>24649982.77</v>
      </c>
      <c r="C10" s="4">
        <f t="shared" si="0"/>
        <v>2.0517501612844369E-2</v>
      </c>
      <c r="D10" s="6">
        <v>10237450357.4</v>
      </c>
      <c r="E10" s="4">
        <f t="shared" si="1"/>
        <v>8.1256723587864052E-2</v>
      </c>
      <c r="F10" s="6">
        <v>4253718583.0999999</v>
      </c>
      <c r="G10" s="4">
        <f t="shared" si="2"/>
        <v>6.9417952171828126E-2</v>
      </c>
      <c r="H10" s="26">
        <v>0</v>
      </c>
      <c r="I10" s="26">
        <v>0</v>
      </c>
      <c r="J10" s="6">
        <v>4183366457.0999999</v>
      </c>
      <c r="K10" s="4">
        <f t="shared" si="4"/>
        <v>4.7538968770213588E-2</v>
      </c>
      <c r="L10" s="6">
        <v>10419594990.610001</v>
      </c>
      <c r="M10" s="4">
        <f t="shared" si="5"/>
        <v>0.13524044186203132</v>
      </c>
      <c r="N10" s="21">
        <f t="shared" si="6"/>
        <v>29118780370.98</v>
      </c>
      <c r="O10" s="10">
        <f t="shared" si="7"/>
        <v>8.1514676989993484E-2</v>
      </c>
      <c r="P10" s="6">
        <v>831262017.67999995</v>
      </c>
      <c r="Q10" s="4">
        <f t="shared" si="8"/>
        <v>7.217736274523559E-2</v>
      </c>
      <c r="R10" s="26">
        <v>0</v>
      </c>
      <c r="S10" s="26">
        <v>0</v>
      </c>
      <c r="T10" s="21">
        <f t="shared" si="10"/>
        <v>831262017.67999995</v>
      </c>
      <c r="U10" s="10">
        <f t="shared" si="11"/>
        <v>2.6587660534318495E-2</v>
      </c>
      <c r="V10" s="32">
        <v>2070130477.96</v>
      </c>
      <c r="W10" s="34">
        <f t="shared" si="12"/>
        <v>8.4536282628802223E-2</v>
      </c>
      <c r="X10" s="21">
        <f t="shared" si="13"/>
        <v>32020172866.619999</v>
      </c>
      <c r="Y10" s="10">
        <f t="shared" si="14"/>
        <v>7.7535501424403852E-2</v>
      </c>
    </row>
    <row r="11" spans="1:25">
      <c r="A11" s="20" t="s">
        <v>9</v>
      </c>
      <c r="B11" s="2">
        <v>52415614.600000001</v>
      </c>
      <c r="C11" s="4">
        <f t="shared" si="0"/>
        <v>4.3628324901004746E-2</v>
      </c>
      <c r="D11" s="6">
        <v>5091018577.1999998</v>
      </c>
      <c r="E11" s="4">
        <f t="shared" si="1"/>
        <v>4.0408448868247633E-2</v>
      </c>
      <c r="F11" s="6">
        <v>2724363734.1300001</v>
      </c>
      <c r="G11" s="4">
        <f t="shared" si="2"/>
        <v>4.4459864398616107E-2</v>
      </c>
      <c r="H11" s="26">
        <v>0</v>
      </c>
      <c r="I11" s="26">
        <v>0</v>
      </c>
      <c r="J11" s="6">
        <v>1416935855.1900001</v>
      </c>
      <c r="K11" s="4">
        <f t="shared" si="4"/>
        <v>1.6101785502188225E-2</v>
      </c>
      <c r="L11" s="6">
        <v>3189129910.3400002</v>
      </c>
      <c r="M11" s="4">
        <f t="shared" si="5"/>
        <v>4.1393100079080147E-2</v>
      </c>
      <c r="N11" s="21">
        <f t="shared" si="6"/>
        <v>12473863691.460001</v>
      </c>
      <c r="O11" s="10">
        <f t="shared" si="7"/>
        <v>3.4919146910422229E-2</v>
      </c>
      <c r="P11" s="6">
        <v>687366505.16999996</v>
      </c>
      <c r="Q11" s="4">
        <f t="shared" si="8"/>
        <v>5.9683108968511221E-2</v>
      </c>
      <c r="R11" s="6">
        <v>555488655.97000003</v>
      </c>
      <c r="S11" s="4">
        <f t="shared" si="9"/>
        <v>2.8128827941865334E-2</v>
      </c>
      <c r="T11" s="21">
        <f t="shared" si="10"/>
        <v>1242855161.1399999</v>
      </c>
      <c r="U11" s="10">
        <f t="shared" si="11"/>
        <v>3.9752340916455513E-2</v>
      </c>
      <c r="V11" s="32">
        <v>974357845.38999999</v>
      </c>
      <c r="W11" s="34">
        <f t="shared" si="12"/>
        <v>3.9789081449904326E-2</v>
      </c>
      <c r="X11" s="21">
        <f t="shared" si="13"/>
        <v>14691076697.99</v>
      </c>
      <c r="Y11" s="10">
        <f t="shared" si="14"/>
        <v>3.5573824132301424E-2</v>
      </c>
    </row>
    <row r="12" spans="1:25">
      <c r="A12" s="20" t="s">
        <v>10</v>
      </c>
      <c r="B12" s="2">
        <v>65656018.079999998</v>
      </c>
      <c r="C12" s="4">
        <f t="shared" si="0"/>
        <v>5.4649022249573735E-2</v>
      </c>
      <c r="D12" s="6">
        <v>1052607310.26</v>
      </c>
      <c r="E12" s="4">
        <f t="shared" si="1"/>
        <v>8.3547580960465096E-3</v>
      </c>
      <c r="F12" s="6">
        <v>609094286.03999996</v>
      </c>
      <c r="G12" s="4">
        <f t="shared" si="2"/>
        <v>9.9400271057998469E-3</v>
      </c>
      <c r="H12" s="26">
        <v>0</v>
      </c>
      <c r="I12" s="26">
        <v>0</v>
      </c>
      <c r="J12" s="6">
        <v>629948760.19000006</v>
      </c>
      <c r="K12" s="4">
        <f t="shared" si="4"/>
        <v>7.1586160917557224E-3</v>
      </c>
      <c r="L12" s="6">
        <v>1266480806.28</v>
      </c>
      <c r="M12" s="4">
        <f t="shared" si="5"/>
        <v>1.6438203596727475E-2</v>
      </c>
      <c r="N12" s="21">
        <f t="shared" si="6"/>
        <v>3623787180.8499994</v>
      </c>
      <c r="O12" s="10">
        <f t="shared" si="7"/>
        <v>1.0144375477410331E-2</v>
      </c>
      <c r="P12" s="6">
        <v>229525256.49000001</v>
      </c>
      <c r="Q12" s="4">
        <f t="shared" si="8"/>
        <v>1.9929369253641718E-2</v>
      </c>
      <c r="R12" s="6">
        <v>103716203</v>
      </c>
      <c r="S12" s="4">
        <f t="shared" si="9"/>
        <v>5.2519798516427966E-3</v>
      </c>
      <c r="T12" s="21">
        <f t="shared" si="10"/>
        <v>333241459.49000001</v>
      </c>
      <c r="U12" s="10">
        <f t="shared" si="11"/>
        <v>1.0658625815250145E-2</v>
      </c>
      <c r="V12" s="32">
        <v>168330035.88999999</v>
      </c>
      <c r="W12" s="34">
        <f t="shared" si="12"/>
        <v>6.8739606707961419E-3</v>
      </c>
      <c r="X12" s="21">
        <f t="shared" si="13"/>
        <v>4125358676.2299991</v>
      </c>
      <c r="Y12" s="10">
        <f t="shared" si="14"/>
        <v>9.9893824699008264E-3</v>
      </c>
    </row>
    <row r="13" spans="1:25">
      <c r="A13" s="18" t="s">
        <v>11</v>
      </c>
      <c r="B13" s="7">
        <f t="shared" ref="B13:M13" si="15">SUM(B6:B12)</f>
        <v>1201412493.3499999</v>
      </c>
      <c r="C13" s="5">
        <f t="shared" si="15"/>
        <v>1</v>
      </c>
      <c r="D13" s="7">
        <f t="shared" si="15"/>
        <v>125988963194.28999</v>
      </c>
      <c r="E13" s="5">
        <f t="shared" si="15"/>
        <v>1.0000000000000002</v>
      </c>
      <c r="F13" s="7">
        <f t="shared" si="15"/>
        <v>61276924052.309998</v>
      </c>
      <c r="G13" s="5">
        <f t="shared" si="15"/>
        <v>1</v>
      </c>
      <c r="H13" s="7">
        <f t="shared" si="15"/>
        <v>3710375299.9400001</v>
      </c>
      <c r="I13" s="5">
        <f t="shared" si="15"/>
        <v>1</v>
      </c>
      <c r="J13" s="7">
        <f t="shared" si="15"/>
        <v>87998679090.430008</v>
      </c>
      <c r="K13" s="5">
        <f t="shared" si="15"/>
        <v>0.99999999999999989</v>
      </c>
      <c r="L13" s="7">
        <f t="shared" si="15"/>
        <v>77044964118.349991</v>
      </c>
      <c r="M13" s="5">
        <f t="shared" si="15"/>
        <v>1.0000000000000002</v>
      </c>
      <c r="N13" s="21">
        <f>+B13+D13+F13+H13+J13+L13</f>
        <v>357221318248.66998</v>
      </c>
      <c r="O13" s="5">
        <f t="shared" ref="O13:Y13" si="16">SUM(O6:O12)</f>
        <v>1</v>
      </c>
      <c r="P13" s="7">
        <f t="shared" si="16"/>
        <v>11516935311.34</v>
      </c>
      <c r="Q13" s="5">
        <f t="shared" si="16"/>
        <v>1</v>
      </c>
      <c r="R13" s="7">
        <f t="shared" si="16"/>
        <v>19748019971.470001</v>
      </c>
      <c r="S13" s="5">
        <f t="shared" si="16"/>
        <v>0.99999999999999989</v>
      </c>
      <c r="T13" s="7">
        <f t="shared" si="16"/>
        <v>31264955282.809998</v>
      </c>
      <c r="U13" s="5">
        <f t="shared" si="16"/>
        <v>1</v>
      </c>
      <c r="V13" s="7">
        <f t="shared" si="16"/>
        <v>24488070844.68</v>
      </c>
      <c r="W13" s="5">
        <f t="shared" si="16"/>
        <v>1</v>
      </c>
      <c r="X13" s="7">
        <f t="shared" si="16"/>
        <v>412974344376.15997</v>
      </c>
      <c r="Y13" s="5">
        <f t="shared" si="16"/>
        <v>0.99999999999999989</v>
      </c>
    </row>
    <row r="14" spans="1:25">
      <c r="B14" s="27"/>
      <c r="D14" s="27"/>
      <c r="F14" s="27"/>
      <c r="H14" s="27"/>
      <c r="J14" s="27"/>
      <c r="L14" s="27"/>
      <c r="N14" s="27"/>
      <c r="P14" s="27"/>
      <c r="R14" s="27"/>
      <c r="T14" s="27"/>
      <c r="V14" s="27"/>
      <c r="X14" s="27"/>
    </row>
    <row r="15" spans="1:25">
      <c r="A15" s="24" t="s">
        <v>30</v>
      </c>
    </row>
    <row r="16" spans="1:25">
      <c r="A16" s="24" t="s">
        <v>31</v>
      </c>
    </row>
  </sheetData>
  <mergeCells count="15">
    <mergeCell ref="A1:U1"/>
    <mergeCell ref="A2:U2"/>
    <mergeCell ref="A4:A5"/>
    <mergeCell ref="B4:C4"/>
    <mergeCell ref="D4:E4"/>
    <mergeCell ref="F4:G4"/>
    <mergeCell ref="H4:I4"/>
    <mergeCell ref="J4:K4"/>
    <mergeCell ref="L4:M4"/>
    <mergeCell ref="N4:O4"/>
    <mergeCell ref="V4:W4"/>
    <mergeCell ref="X4:Y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A14" sqref="A14:XFD14"/>
    </sheetView>
  </sheetViews>
  <sheetFormatPr baseColWidth="10" defaultColWidth="9.140625" defaultRowHeight="15"/>
  <cols>
    <col min="1" max="1" width="13.85546875" style="13" customWidth="1"/>
    <col min="2" max="2" width="17.28515625" style="13" customWidth="1"/>
    <col min="3" max="3" width="8.85546875" style="15" customWidth="1"/>
    <col min="4" max="4" width="17.28515625" style="13" customWidth="1"/>
    <col min="5" max="5" width="8.85546875" style="15" customWidth="1"/>
    <col min="6" max="6" width="17.28515625" style="13" customWidth="1"/>
    <col min="7" max="7" width="8.85546875" style="15" customWidth="1"/>
    <col min="8" max="8" width="17.28515625" style="13" customWidth="1"/>
    <col min="9" max="9" width="8.85546875" style="13" customWidth="1"/>
    <col min="10" max="10" width="17.28515625" style="13" customWidth="1"/>
    <col min="11" max="11" width="8.85546875" style="13" customWidth="1"/>
    <col min="12" max="12" width="17.28515625" style="13" customWidth="1"/>
    <col min="13" max="13" width="8.85546875" style="13" customWidth="1"/>
    <col min="14" max="14" width="17.28515625" style="13" customWidth="1"/>
    <col min="15" max="15" width="8.85546875" style="13" customWidth="1"/>
    <col min="16" max="16" width="17.28515625" style="13" customWidth="1"/>
    <col min="17" max="17" width="10.5703125" style="13" customWidth="1"/>
    <col min="18" max="18" width="17.28515625" style="13" customWidth="1"/>
    <col min="19" max="19" width="9.140625" style="13" customWidth="1"/>
    <col min="20" max="20" width="17.28515625" style="13" customWidth="1"/>
    <col min="21" max="21" width="9.42578125" style="13" customWidth="1"/>
    <col min="22" max="22" width="17.28515625" style="13" customWidth="1"/>
    <col min="23" max="23" width="8.85546875" style="13" customWidth="1"/>
    <col min="24" max="24" width="17.28515625" style="13" customWidth="1"/>
    <col min="25" max="25" width="8.85546875" style="13" customWidth="1"/>
    <col min="26" max="26" width="23" style="13" customWidth="1"/>
    <col min="27" max="16384" width="9.140625" style="13"/>
  </cols>
  <sheetData>
    <row r="1" spans="1:25" customFormat="1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customFormat="1">
      <c r="A2" s="42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5" customForma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5" ht="33.75" customHeight="1">
      <c r="A4" s="48" t="s">
        <v>14</v>
      </c>
      <c r="B4" s="37" t="s">
        <v>26</v>
      </c>
      <c r="C4" s="38"/>
      <c r="D4" s="37" t="s">
        <v>19</v>
      </c>
      <c r="E4" s="38"/>
      <c r="F4" s="37" t="s">
        <v>24</v>
      </c>
      <c r="G4" s="38"/>
      <c r="H4" s="37" t="s">
        <v>21</v>
      </c>
      <c r="I4" s="38"/>
      <c r="J4" s="37" t="s">
        <v>22</v>
      </c>
      <c r="K4" s="38"/>
      <c r="L4" s="37" t="s">
        <v>23</v>
      </c>
      <c r="M4" s="38"/>
      <c r="N4" s="37" t="s">
        <v>12</v>
      </c>
      <c r="O4" s="38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7" t="s">
        <v>2</v>
      </c>
      <c r="Y4" s="38"/>
    </row>
    <row r="5" spans="1:25" ht="31.5" customHeight="1">
      <c r="A5" s="48"/>
      <c r="B5" s="16" t="s">
        <v>3</v>
      </c>
      <c r="C5" s="9" t="s">
        <v>13</v>
      </c>
      <c r="D5" s="16" t="s">
        <v>3</v>
      </c>
      <c r="E5" s="17" t="s">
        <v>13</v>
      </c>
      <c r="F5" s="16" t="s">
        <v>3</v>
      </c>
      <c r="G5" s="17" t="s">
        <v>13</v>
      </c>
      <c r="H5" s="16" t="s">
        <v>3</v>
      </c>
      <c r="I5" s="17" t="s">
        <v>13</v>
      </c>
      <c r="J5" s="16" t="s">
        <v>3</v>
      </c>
      <c r="K5" s="17" t="s">
        <v>13</v>
      </c>
      <c r="L5" s="16" t="s">
        <v>3</v>
      </c>
      <c r="M5" s="17" t="s">
        <v>13</v>
      </c>
      <c r="N5" s="16" t="s">
        <v>3</v>
      </c>
      <c r="O5" s="17" t="s">
        <v>13</v>
      </c>
      <c r="P5" s="16" t="s">
        <v>3</v>
      </c>
      <c r="Q5" s="17" t="s">
        <v>13</v>
      </c>
      <c r="R5" s="16" t="s">
        <v>3</v>
      </c>
      <c r="S5" s="17" t="s">
        <v>13</v>
      </c>
      <c r="T5" s="16" t="s">
        <v>3</v>
      </c>
      <c r="U5" s="17" t="s">
        <v>13</v>
      </c>
      <c r="V5" s="16" t="s">
        <v>3</v>
      </c>
      <c r="W5" s="17" t="s">
        <v>13</v>
      </c>
      <c r="X5" s="16" t="s">
        <v>3</v>
      </c>
      <c r="Y5" s="17" t="s">
        <v>13</v>
      </c>
    </row>
    <row r="6" spans="1:25">
      <c r="A6" s="20" t="s">
        <v>4</v>
      </c>
      <c r="B6" s="2">
        <v>32486940.73</v>
      </c>
      <c r="C6" s="4">
        <f>+B6/$B$13</f>
        <v>3.0712737066184281E-2</v>
      </c>
      <c r="D6" s="6">
        <v>16659257508.629999</v>
      </c>
      <c r="E6" s="4">
        <f>+D6/$D$13</f>
        <v>0.1341409865354633</v>
      </c>
      <c r="F6" s="6">
        <v>4124726232.75</v>
      </c>
      <c r="G6" s="4">
        <f>+F6/$F$13</f>
        <v>6.8420690400834011E-2</v>
      </c>
      <c r="H6" s="6">
        <v>1494950559.8099999</v>
      </c>
      <c r="I6" s="4">
        <f>+H6/$H$13</f>
        <v>0.40625602939994943</v>
      </c>
      <c r="J6" s="6">
        <v>20029252615.59</v>
      </c>
      <c r="K6" s="4">
        <f>+J6/$J$13</f>
        <v>0.2306696296062806</v>
      </c>
      <c r="L6" s="6">
        <v>2459627605.4200001</v>
      </c>
      <c r="M6" s="4">
        <f>+L6/$L$13</f>
        <v>3.2380609068720478E-2</v>
      </c>
      <c r="N6" s="21">
        <f>+B6+D6+F6+H6+J6+L6</f>
        <v>44800301462.93</v>
      </c>
      <c r="O6" s="10">
        <f>+N6/$N$13</f>
        <v>0.12727166067771187</v>
      </c>
      <c r="P6" s="6">
        <v>573830067.16999996</v>
      </c>
      <c r="Q6" s="4">
        <f>+P6/$P$13</f>
        <v>5.0576116520312811E-2</v>
      </c>
      <c r="R6" s="6">
        <v>5363458753.5600004</v>
      </c>
      <c r="S6" s="4">
        <f>+R6/$R$13</f>
        <v>0.27321360123118543</v>
      </c>
      <c r="T6" s="21">
        <f>+P6+R6</f>
        <v>5937288820.7300005</v>
      </c>
      <c r="U6" s="10">
        <f>+T6/$T$13</f>
        <v>0.19166839458990909</v>
      </c>
      <c r="V6" s="32">
        <v>1790681773.9200001</v>
      </c>
      <c r="W6" s="34">
        <f>+V6/$V$13</f>
        <v>7.4198334478926792E-2</v>
      </c>
      <c r="X6" s="21">
        <f>N6+T6+V6</f>
        <v>52528272057.580002</v>
      </c>
      <c r="Y6" s="10">
        <f>+X6/$X$13</f>
        <v>0.12902534580837641</v>
      </c>
    </row>
    <row r="7" spans="1:25">
      <c r="A7" s="20" t="s">
        <v>5</v>
      </c>
      <c r="B7" s="2">
        <v>90059790.140000001</v>
      </c>
      <c r="C7" s="4">
        <f t="shared" ref="C7:C12" si="0">+B7/$B$13</f>
        <v>8.5141370429235724E-2</v>
      </c>
      <c r="D7" s="6">
        <v>1632245434.8</v>
      </c>
      <c r="E7" s="4">
        <f t="shared" ref="E7:E12" si="1">+D7/$D$13</f>
        <v>1.3142903444445528E-2</v>
      </c>
      <c r="F7" s="6">
        <v>1165624344.52</v>
      </c>
      <c r="G7" s="4">
        <f t="shared" ref="G7:G12" si="2">+F7/$F$13</f>
        <v>1.9335300793261598E-2</v>
      </c>
      <c r="H7" s="6">
        <v>118089132.26000001</v>
      </c>
      <c r="I7" s="4">
        <f t="shared" ref="I7:I9" si="3">+H7/$H$13</f>
        <v>3.209097563288673E-2</v>
      </c>
      <c r="J7" s="6">
        <v>713838665.44000006</v>
      </c>
      <c r="K7" s="4">
        <f t="shared" ref="K7:K12" si="4">+J7/$J$13</f>
        <v>8.2210207098551823E-3</v>
      </c>
      <c r="L7" s="6">
        <v>917063458.13</v>
      </c>
      <c r="M7" s="4">
        <f t="shared" ref="M7:M12" si="5">+L7/$L$13</f>
        <v>1.2072995628883332E-2</v>
      </c>
      <c r="N7" s="21">
        <f t="shared" ref="N7:N12" si="6">+B7+D7+F7+H7+J7+L7</f>
        <v>4636920825.29</v>
      </c>
      <c r="O7" s="10">
        <f t="shared" ref="O7:O12" si="7">+N7/$N$13</f>
        <v>1.3172871489582339E-2</v>
      </c>
      <c r="P7" s="6">
        <v>153387400.40000001</v>
      </c>
      <c r="Q7" s="4">
        <f t="shared" ref="Q7:Q12" si="8">+P7/$P$13</f>
        <v>1.3519227170576282E-2</v>
      </c>
      <c r="R7" s="6">
        <v>1501176000.9200001</v>
      </c>
      <c r="S7" s="4">
        <f t="shared" ref="S7:S12" si="9">+R7/$R$13</f>
        <v>7.6469629046918772E-2</v>
      </c>
      <c r="T7" s="21">
        <f t="shared" ref="T7:T12" si="10">+P7+R7</f>
        <v>1654563401.3200002</v>
      </c>
      <c r="U7" s="10">
        <f t="shared" ref="U7:U12" si="11">+T7/$T$13</f>
        <v>5.3412848937207755E-2</v>
      </c>
      <c r="V7" s="32">
        <v>117433887.78</v>
      </c>
      <c r="W7" s="34">
        <f t="shared" ref="W7:W12" si="12">+V7/$V$13</f>
        <v>4.865967259825626E-3</v>
      </c>
      <c r="X7" s="21">
        <f t="shared" ref="X7:X12" si="13">N7+T7+V7</f>
        <v>6408918114.3900003</v>
      </c>
      <c r="Y7" s="10">
        <f t="shared" ref="Y7:Y12" si="14">+X7/$X$13</f>
        <v>1.5742244006433318E-2</v>
      </c>
    </row>
    <row r="8" spans="1:25">
      <c r="A8" s="20" t="s">
        <v>6</v>
      </c>
      <c r="B8" s="2">
        <v>20289060.780000001</v>
      </c>
      <c r="C8" s="4">
        <f t="shared" si="0"/>
        <v>1.918101781989405E-2</v>
      </c>
      <c r="D8" s="6">
        <v>1243898713.73</v>
      </c>
      <c r="E8" s="4">
        <f t="shared" si="1"/>
        <v>1.0015920608916614E-2</v>
      </c>
      <c r="F8" s="6">
        <v>502190183.98000002</v>
      </c>
      <c r="G8" s="4">
        <f t="shared" si="2"/>
        <v>8.3302981001784297E-3</v>
      </c>
      <c r="H8" s="6">
        <v>143232169.19999999</v>
      </c>
      <c r="I8" s="4">
        <f t="shared" si="3"/>
        <v>3.8923649989421202E-2</v>
      </c>
      <c r="J8" s="26">
        <v>0</v>
      </c>
      <c r="K8" s="26">
        <v>0</v>
      </c>
      <c r="L8" s="6">
        <v>359898703.75999999</v>
      </c>
      <c r="M8" s="4">
        <f t="shared" si="5"/>
        <v>4.738009609711563E-3</v>
      </c>
      <c r="N8" s="21">
        <f t="shared" si="6"/>
        <v>2269508831.4499998</v>
      </c>
      <c r="O8" s="10">
        <f t="shared" si="7"/>
        <v>6.4473708539746948E-3</v>
      </c>
      <c r="P8" s="6">
        <v>7367522.4400000004</v>
      </c>
      <c r="Q8" s="4">
        <f t="shared" si="8"/>
        <v>6.4935717856183484E-4</v>
      </c>
      <c r="R8" s="6">
        <v>86402289.5</v>
      </c>
      <c r="S8" s="4">
        <f t="shared" si="9"/>
        <v>4.4013167162413151E-3</v>
      </c>
      <c r="T8" s="21">
        <f t="shared" si="10"/>
        <v>93769811.939999998</v>
      </c>
      <c r="U8" s="10">
        <f t="shared" si="11"/>
        <v>3.0270902861902057E-3</v>
      </c>
      <c r="V8" s="32">
        <v>131357821.56</v>
      </c>
      <c r="W8" s="34">
        <f t="shared" si="12"/>
        <v>5.4429166156060365E-3</v>
      </c>
      <c r="X8" s="21">
        <f t="shared" si="13"/>
        <v>2494636464.9499998</v>
      </c>
      <c r="Y8" s="10">
        <f t="shared" si="14"/>
        <v>6.127582727326975E-3</v>
      </c>
    </row>
    <row r="9" spans="1:25">
      <c r="A9" s="20" t="s">
        <v>7</v>
      </c>
      <c r="B9" s="2">
        <v>820032416.08000004</v>
      </c>
      <c r="C9" s="4">
        <f t="shared" si="0"/>
        <v>0.7752481278594332</v>
      </c>
      <c r="D9" s="6">
        <v>89044102046.800003</v>
      </c>
      <c r="E9" s="4">
        <f t="shared" si="1"/>
        <v>0.71698655762627028</v>
      </c>
      <c r="F9" s="6">
        <v>46919639711.050003</v>
      </c>
      <c r="G9" s="4">
        <f t="shared" si="2"/>
        <v>0.77829993101096184</v>
      </c>
      <c r="H9" s="6">
        <v>1923551825.3299999</v>
      </c>
      <c r="I9" s="4">
        <f t="shared" si="3"/>
        <v>0.52272934497774259</v>
      </c>
      <c r="J9" s="6">
        <v>60132607150.029999</v>
      </c>
      <c r="K9" s="4">
        <f t="shared" si="4"/>
        <v>0.69252540195937862</v>
      </c>
      <c r="L9" s="6">
        <v>58429636179.900002</v>
      </c>
      <c r="M9" s="4">
        <f t="shared" si="5"/>
        <v>0.76921693470985286</v>
      </c>
      <c r="N9" s="21">
        <f t="shared" si="6"/>
        <v>257269569329.19</v>
      </c>
      <c r="O9" s="10">
        <f t="shared" si="7"/>
        <v>0.7308684151926752</v>
      </c>
      <c r="P9" s="6">
        <v>8866930106.2700005</v>
      </c>
      <c r="Q9" s="4">
        <f t="shared" si="8"/>
        <v>0.78151166327665478</v>
      </c>
      <c r="R9" s="6">
        <v>12022429957.9</v>
      </c>
      <c r="S9" s="4">
        <f t="shared" si="9"/>
        <v>0.61242036813787948</v>
      </c>
      <c r="T9" s="21">
        <f t="shared" si="10"/>
        <v>20889360064.169998</v>
      </c>
      <c r="U9" s="10">
        <f t="shared" si="11"/>
        <v>0.67435326601102508</v>
      </c>
      <c r="V9" s="32">
        <v>18887261773.91</v>
      </c>
      <c r="W9" s="34">
        <f t="shared" si="12"/>
        <v>0.78260882916331675</v>
      </c>
      <c r="X9" s="21">
        <f t="shared" si="13"/>
        <v>297046191167.26996</v>
      </c>
      <c r="Y9" s="10">
        <f t="shared" si="14"/>
        <v>0.72963541413290134</v>
      </c>
    </row>
    <row r="10" spans="1:25">
      <c r="A10" s="20" t="s">
        <v>8</v>
      </c>
      <c r="B10" s="2">
        <v>3504067.67</v>
      </c>
      <c r="C10" s="4">
        <f t="shared" si="0"/>
        <v>3.3127006296239511E-3</v>
      </c>
      <c r="D10" s="6">
        <v>9401686955.2199993</v>
      </c>
      <c r="E10" s="4">
        <f t="shared" si="1"/>
        <v>7.5702747413412166E-2</v>
      </c>
      <c r="F10" s="6">
        <v>4241758803.1599998</v>
      </c>
      <c r="G10" s="4">
        <f t="shared" si="2"/>
        <v>7.0362019064845183E-2</v>
      </c>
      <c r="H10" s="26">
        <v>0</v>
      </c>
      <c r="I10" s="26">
        <v>0</v>
      </c>
      <c r="J10" s="6">
        <v>3878440033.8499999</v>
      </c>
      <c r="K10" s="4">
        <f t="shared" si="4"/>
        <v>4.4666585580032961E-2</v>
      </c>
      <c r="L10" s="6">
        <v>9288906376.3700008</v>
      </c>
      <c r="M10" s="4">
        <f t="shared" si="5"/>
        <v>0.12228698579670615</v>
      </c>
      <c r="N10" s="21">
        <f t="shared" si="6"/>
        <v>26814296236.269997</v>
      </c>
      <c r="O10" s="10">
        <f t="shared" si="7"/>
        <v>7.6175826957727941E-2</v>
      </c>
      <c r="P10" s="6">
        <v>827778752.45000005</v>
      </c>
      <c r="Q10" s="4">
        <f t="shared" si="8"/>
        <v>7.2958593549172487E-2</v>
      </c>
      <c r="R10" s="26">
        <v>0</v>
      </c>
      <c r="S10" s="26">
        <v>0</v>
      </c>
      <c r="T10" s="21">
        <f t="shared" si="10"/>
        <v>827778752.45000005</v>
      </c>
      <c r="U10" s="10">
        <f t="shared" si="11"/>
        <v>2.6722470364549632E-2</v>
      </c>
      <c r="V10" s="32">
        <v>2063249669.6900001</v>
      </c>
      <c r="W10" s="34">
        <f t="shared" si="12"/>
        <v>8.5492403694970104E-2</v>
      </c>
      <c r="X10" s="21">
        <f t="shared" si="13"/>
        <v>29705324658.409996</v>
      </c>
      <c r="Y10" s="10">
        <f t="shared" si="14"/>
        <v>7.2965274437356328E-2</v>
      </c>
    </row>
    <row r="11" spans="1:25">
      <c r="A11" s="20" t="s">
        <v>9</v>
      </c>
      <c r="B11" s="2">
        <v>49929573.539999999</v>
      </c>
      <c r="C11" s="4">
        <f t="shared" si="0"/>
        <v>4.7202778393493003E-2</v>
      </c>
      <c r="D11" s="6">
        <v>5159949094.5</v>
      </c>
      <c r="E11" s="4">
        <f t="shared" si="1"/>
        <v>4.154810991128749E-2</v>
      </c>
      <c r="F11" s="6">
        <v>2720882403.0300002</v>
      </c>
      <c r="G11" s="4">
        <f t="shared" si="2"/>
        <v>4.5133820285249551E-2</v>
      </c>
      <c r="H11" s="26">
        <v>0</v>
      </c>
      <c r="I11" s="26">
        <v>0</v>
      </c>
      <c r="J11" s="6">
        <v>1444277321.3699999</v>
      </c>
      <c r="K11" s="4">
        <f t="shared" si="4"/>
        <v>1.663321748260627E-2</v>
      </c>
      <c r="L11" s="6">
        <v>3242116080.1999998</v>
      </c>
      <c r="M11" s="4">
        <f t="shared" si="5"/>
        <v>4.2681946290175167E-2</v>
      </c>
      <c r="N11" s="21">
        <f t="shared" si="6"/>
        <v>12617154472.639999</v>
      </c>
      <c r="O11" s="10">
        <f t="shared" si="7"/>
        <v>3.5843647259580086E-2</v>
      </c>
      <c r="P11" s="6">
        <v>685785851.13999999</v>
      </c>
      <c r="Q11" s="4">
        <f t="shared" si="8"/>
        <v>6.0443652397466859E-2</v>
      </c>
      <c r="R11" s="6">
        <v>554648809.38999999</v>
      </c>
      <c r="S11" s="4">
        <f t="shared" si="9"/>
        <v>2.8253708212344884E-2</v>
      </c>
      <c r="T11" s="21">
        <f t="shared" si="10"/>
        <v>1240434660.53</v>
      </c>
      <c r="U11" s="10">
        <f t="shared" si="11"/>
        <v>4.0043886554306428E-2</v>
      </c>
      <c r="V11" s="32">
        <v>976729131.84000003</v>
      </c>
      <c r="W11" s="34">
        <f t="shared" si="12"/>
        <v>4.0471554396249651E-2</v>
      </c>
      <c r="X11" s="21">
        <f t="shared" si="13"/>
        <v>14834318265.01</v>
      </c>
      <c r="Y11" s="10">
        <f t="shared" si="14"/>
        <v>3.6437578641009813E-2</v>
      </c>
    </row>
    <row r="12" spans="1:25">
      <c r="A12" s="20" t="s">
        <v>10</v>
      </c>
      <c r="B12" s="2">
        <v>41465834.219999999</v>
      </c>
      <c r="C12" s="4">
        <f t="shared" si="0"/>
        <v>3.9201267802135904E-2</v>
      </c>
      <c r="D12" s="6">
        <v>1051010154.4</v>
      </c>
      <c r="E12" s="4">
        <f t="shared" si="1"/>
        <v>8.4627744602045959E-3</v>
      </c>
      <c r="F12" s="6">
        <v>609957802.48000002</v>
      </c>
      <c r="G12" s="4">
        <f t="shared" si="2"/>
        <v>1.0117940344669327E-2</v>
      </c>
      <c r="H12" s="26">
        <v>0</v>
      </c>
      <c r="I12" s="26">
        <v>0</v>
      </c>
      <c r="J12" s="6">
        <v>632488870.63999999</v>
      </c>
      <c r="K12" s="4">
        <f t="shared" si="4"/>
        <v>7.2841446618464286E-3</v>
      </c>
      <c r="L12" s="6">
        <v>1262644759.4400001</v>
      </c>
      <c r="M12" s="4">
        <f t="shared" si="5"/>
        <v>1.6622518895950428E-2</v>
      </c>
      <c r="N12" s="21">
        <f t="shared" si="6"/>
        <v>3597567421.1799998</v>
      </c>
      <c r="O12" s="10">
        <f t="shared" si="7"/>
        <v>1.0220207568747612E-2</v>
      </c>
      <c r="P12" s="6">
        <v>230790775.16999999</v>
      </c>
      <c r="Q12" s="4">
        <f t="shared" si="8"/>
        <v>2.0341389907254898E-2</v>
      </c>
      <c r="R12" s="6">
        <v>102893514</v>
      </c>
      <c r="S12" s="4">
        <f t="shared" si="9"/>
        <v>5.2413766554300599E-3</v>
      </c>
      <c r="T12" s="21">
        <f t="shared" si="10"/>
        <v>333684289.16999996</v>
      </c>
      <c r="U12" s="10">
        <f t="shared" si="11"/>
        <v>1.0772043256811832E-2</v>
      </c>
      <c r="V12" s="32">
        <v>167005201.91999999</v>
      </c>
      <c r="W12" s="34">
        <f t="shared" si="12"/>
        <v>6.9199943911052867E-3</v>
      </c>
      <c r="X12" s="21">
        <f t="shared" si="13"/>
        <v>4098256912.27</v>
      </c>
      <c r="Y12" s="10">
        <f t="shared" si="14"/>
        <v>1.0066560246595836E-2</v>
      </c>
    </row>
    <row r="13" spans="1:25">
      <c r="A13" s="18" t="s">
        <v>11</v>
      </c>
      <c r="B13" s="7">
        <f t="shared" ref="B13:M13" si="15">SUM(B6:B12)</f>
        <v>1057767683.16</v>
      </c>
      <c r="C13" s="5">
        <f t="shared" si="15"/>
        <v>1</v>
      </c>
      <c r="D13" s="7">
        <f t="shared" si="15"/>
        <v>124192149908.08</v>
      </c>
      <c r="E13" s="5">
        <f t="shared" si="15"/>
        <v>1</v>
      </c>
      <c r="F13" s="7">
        <f t="shared" si="15"/>
        <v>60284779480.970009</v>
      </c>
      <c r="G13" s="5">
        <f t="shared" si="15"/>
        <v>1</v>
      </c>
      <c r="H13" s="7">
        <f t="shared" si="15"/>
        <v>3679823686.5999999</v>
      </c>
      <c r="I13" s="5">
        <f t="shared" si="15"/>
        <v>1</v>
      </c>
      <c r="J13" s="7">
        <f t="shared" si="15"/>
        <v>86830904656.919998</v>
      </c>
      <c r="K13" s="5">
        <f t="shared" si="15"/>
        <v>1</v>
      </c>
      <c r="L13" s="7">
        <f t="shared" si="15"/>
        <v>75959893163.220001</v>
      </c>
      <c r="M13" s="5">
        <f t="shared" si="15"/>
        <v>1</v>
      </c>
      <c r="N13" s="21">
        <f>+B13+D13+F13+H13+J13+L13</f>
        <v>352005318578.95007</v>
      </c>
      <c r="O13" s="5">
        <f t="shared" ref="O13:Y13" si="16">SUM(O6:O12)</f>
        <v>0.99999999999999989</v>
      </c>
      <c r="P13" s="7">
        <f t="shared" si="16"/>
        <v>11345870475.040001</v>
      </c>
      <c r="Q13" s="5">
        <f t="shared" si="16"/>
        <v>0.99999999999999989</v>
      </c>
      <c r="R13" s="7">
        <f t="shared" si="16"/>
        <v>19631009325.27</v>
      </c>
      <c r="S13" s="5">
        <f t="shared" si="16"/>
        <v>0.99999999999999989</v>
      </c>
      <c r="T13" s="7">
        <f t="shared" si="16"/>
        <v>30976879800.309998</v>
      </c>
      <c r="U13" s="5">
        <f t="shared" si="16"/>
        <v>1.0000000000000002</v>
      </c>
      <c r="V13" s="7">
        <f t="shared" si="16"/>
        <v>24133719260.619995</v>
      </c>
      <c r="W13" s="5">
        <f t="shared" si="16"/>
        <v>1.0000000000000002</v>
      </c>
      <c r="X13" s="7">
        <f t="shared" si="16"/>
        <v>407115917639.87994</v>
      </c>
      <c r="Y13" s="5">
        <f t="shared" si="16"/>
        <v>1</v>
      </c>
    </row>
    <row r="14" spans="1:25">
      <c r="B14" s="27"/>
      <c r="D14" s="27"/>
      <c r="F14" s="27"/>
      <c r="H14" s="27"/>
      <c r="J14" s="27"/>
      <c r="L14" s="27"/>
      <c r="N14" s="27"/>
      <c r="P14" s="27"/>
      <c r="R14" s="27"/>
      <c r="T14" s="27"/>
      <c r="V14" s="27"/>
      <c r="X14" s="27"/>
    </row>
    <row r="15" spans="1:25">
      <c r="A15" s="24" t="s">
        <v>30</v>
      </c>
    </row>
    <row r="16" spans="1:25">
      <c r="A16" s="24" t="s">
        <v>31</v>
      </c>
    </row>
  </sheetData>
  <mergeCells count="15">
    <mergeCell ref="A1:U1"/>
    <mergeCell ref="A2:U2"/>
    <mergeCell ref="A4:A5"/>
    <mergeCell ref="B4:C4"/>
    <mergeCell ref="D4:E4"/>
    <mergeCell ref="F4:G4"/>
    <mergeCell ref="H4:I4"/>
    <mergeCell ref="J4:K4"/>
    <mergeCell ref="L4:M4"/>
    <mergeCell ref="N4:O4"/>
    <mergeCell ref="V4:W4"/>
    <mergeCell ref="X4:Y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K29" sqref="K29"/>
    </sheetView>
  </sheetViews>
  <sheetFormatPr baseColWidth="10" defaultColWidth="9.140625" defaultRowHeight="15"/>
  <cols>
    <col min="1" max="1" width="13.85546875" style="13" customWidth="1"/>
    <col min="2" max="2" width="17.28515625" style="13" customWidth="1"/>
    <col min="3" max="3" width="8.85546875" style="15" customWidth="1"/>
    <col min="4" max="4" width="17.85546875" style="13" bestFit="1" customWidth="1"/>
    <col min="5" max="5" width="8.85546875" style="15" customWidth="1"/>
    <col min="6" max="6" width="17.85546875" style="13" bestFit="1" customWidth="1"/>
    <col min="7" max="7" width="8.85546875" style="15" customWidth="1"/>
    <col min="8" max="8" width="17.28515625" style="13" customWidth="1"/>
    <col min="9" max="9" width="8.85546875" style="13" customWidth="1"/>
    <col min="10" max="10" width="17.85546875" style="13" bestFit="1" customWidth="1"/>
    <col min="11" max="11" width="8.85546875" style="13" customWidth="1"/>
    <col min="12" max="12" width="17.85546875" style="13" bestFit="1" customWidth="1"/>
    <col min="13" max="13" width="8.85546875" style="13" customWidth="1"/>
    <col min="14" max="14" width="17.28515625" style="13" customWidth="1"/>
    <col min="15" max="15" width="8.85546875" style="13" customWidth="1"/>
    <col min="16" max="16" width="17.28515625" style="13" customWidth="1"/>
    <col min="17" max="17" width="10.5703125" style="13" customWidth="1"/>
    <col min="18" max="18" width="17.28515625" style="13" customWidth="1"/>
    <col min="19" max="19" width="9.140625" style="13" customWidth="1"/>
    <col min="20" max="20" width="17.28515625" style="13" customWidth="1"/>
    <col min="21" max="21" width="9.42578125" style="13" customWidth="1"/>
    <col min="22" max="22" width="17.28515625" style="13" customWidth="1"/>
    <col min="23" max="23" width="8.85546875" style="13" customWidth="1"/>
    <col min="24" max="24" width="17.28515625" style="13" customWidth="1"/>
    <col min="25" max="25" width="8.85546875" style="13" customWidth="1"/>
    <col min="26" max="26" width="23" style="13" customWidth="1"/>
    <col min="27" max="16384" width="9.140625" style="13"/>
  </cols>
  <sheetData>
    <row r="1" spans="1:25" customFormat="1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customFormat="1">
      <c r="A2" s="42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5" customFormat="1">
      <c r="A3" s="2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5" ht="33.75" customHeight="1">
      <c r="A4" s="48" t="s">
        <v>32</v>
      </c>
      <c r="B4" s="37" t="s">
        <v>26</v>
      </c>
      <c r="C4" s="38"/>
      <c r="D4" s="37" t="s">
        <v>19</v>
      </c>
      <c r="E4" s="38"/>
      <c r="F4" s="37" t="s">
        <v>24</v>
      </c>
      <c r="G4" s="38"/>
      <c r="H4" s="37" t="s">
        <v>21</v>
      </c>
      <c r="I4" s="38"/>
      <c r="J4" s="37" t="s">
        <v>22</v>
      </c>
      <c r="K4" s="38"/>
      <c r="L4" s="37" t="s">
        <v>23</v>
      </c>
      <c r="M4" s="38"/>
      <c r="N4" s="37" t="s">
        <v>12</v>
      </c>
      <c r="O4" s="38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7" t="s">
        <v>2</v>
      </c>
      <c r="Y4" s="38"/>
    </row>
    <row r="5" spans="1:25" ht="31.5" customHeight="1">
      <c r="A5" s="48"/>
      <c r="B5" s="16" t="s">
        <v>3</v>
      </c>
      <c r="C5" s="9" t="s">
        <v>13</v>
      </c>
      <c r="D5" s="16" t="s">
        <v>3</v>
      </c>
      <c r="E5" s="17" t="s">
        <v>13</v>
      </c>
      <c r="F5" s="16" t="s">
        <v>3</v>
      </c>
      <c r="G5" s="17" t="s">
        <v>13</v>
      </c>
      <c r="H5" s="16" t="s">
        <v>3</v>
      </c>
      <c r="I5" s="17" t="s">
        <v>13</v>
      </c>
      <c r="J5" s="16" t="s">
        <v>3</v>
      </c>
      <c r="K5" s="17" t="s">
        <v>13</v>
      </c>
      <c r="L5" s="16" t="s">
        <v>3</v>
      </c>
      <c r="M5" s="17" t="s">
        <v>13</v>
      </c>
      <c r="N5" s="16" t="s">
        <v>3</v>
      </c>
      <c r="O5" s="17" t="s">
        <v>13</v>
      </c>
      <c r="P5" s="16" t="s">
        <v>3</v>
      </c>
      <c r="Q5" s="17" t="s">
        <v>13</v>
      </c>
      <c r="R5" s="16" t="s">
        <v>3</v>
      </c>
      <c r="S5" s="17" t="s">
        <v>13</v>
      </c>
      <c r="T5" s="16" t="s">
        <v>3</v>
      </c>
      <c r="U5" s="17" t="s">
        <v>13</v>
      </c>
      <c r="V5" s="16" t="s">
        <v>3</v>
      </c>
      <c r="W5" s="17" t="s">
        <v>13</v>
      </c>
      <c r="X5" s="16" t="s">
        <v>3</v>
      </c>
      <c r="Y5" s="17" t="s">
        <v>13</v>
      </c>
    </row>
    <row r="6" spans="1:25">
      <c r="A6" s="20" t="s">
        <v>4</v>
      </c>
      <c r="B6" s="26">
        <v>32714397.309999999</v>
      </c>
      <c r="C6" s="4">
        <f>+B6/$B$13</f>
        <v>3.4665479421526132E-2</v>
      </c>
      <c r="D6" s="26">
        <v>14880337390.030001</v>
      </c>
      <c r="E6" s="4">
        <f>+D6/$D$13</f>
        <v>0.12131297832219924</v>
      </c>
      <c r="F6" s="26">
        <v>3612685413.1500001</v>
      </c>
      <c r="G6" s="4">
        <f>+F6/$F$13</f>
        <v>6.0709557514680747E-2</v>
      </c>
      <c r="H6" s="2">
        <v>1453521194.3900001</v>
      </c>
      <c r="I6" s="4">
        <f>+H6/$H$13</f>
        <v>0.40140793167607303</v>
      </c>
      <c r="J6" s="26">
        <v>18318465603.860001</v>
      </c>
      <c r="K6" s="4">
        <f>+J6/$J$13</f>
        <v>0.21375662135213438</v>
      </c>
      <c r="L6" s="26">
        <v>2671207767.3800001</v>
      </c>
      <c r="M6" s="4">
        <f>+L6/$L$13</f>
        <v>3.5579896394145556E-2</v>
      </c>
      <c r="N6" s="21">
        <f>+B6+D6+F6+H6+J6+L6</f>
        <v>40968931766.120003</v>
      </c>
      <c r="O6" s="10">
        <f>+N6/$N$13</f>
        <v>0.11789373841327762</v>
      </c>
      <c r="P6" s="6">
        <v>561402348.08000004</v>
      </c>
      <c r="Q6" s="4">
        <f>+P6/$P$13</f>
        <v>4.9818164862238827E-2</v>
      </c>
      <c r="R6" s="6">
        <v>5690808481.3599997</v>
      </c>
      <c r="S6" s="4">
        <f>+R6/$R$13</f>
        <v>0.29122999897684626</v>
      </c>
      <c r="T6" s="21">
        <f>+P6+R6</f>
        <v>6252210829.4399996</v>
      </c>
      <c r="U6" s="10">
        <f>+T6/$T$13</f>
        <v>0.20293042539903844</v>
      </c>
      <c r="V6" s="32">
        <v>1691701920.2</v>
      </c>
      <c r="W6" s="34">
        <f>+V6/$V$13</f>
        <v>7.1035004052034986E-2</v>
      </c>
      <c r="X6" s="21">
        <f>N6+T6+V6</f>
        <v>48912844515.760002</v>
      </c>
      <c r="Y6" s="10">
        <f>+X6/$X$13</f>
        <v>0.12163381856635838</v>
      </c>
    </row>
    <row r="7" spans="1:25">
      <c r="A7" s="20" t="s">
        <v>5</v>
      </c>
      <c r="B7" s="26">
        <v>76687116.069999993</v>
      </c>
      <c r="C7" s="4">
        <f t="shared" ref="C7:C12" si="0">+B7/$B$13</f>
        <v>8.1260725020545113E-2</v>
      </c>
      <c r="D7" s="26">
        <v>1442309193.97</v>
      </c>
      <c r="E7" s="4">
        <f t="shared" ref="E7:E12" si="1">+D7/$D$13</f>
        <v>1.1758525320751381E-2</v>
      </c>
      <c r="F7" s="26">
        <v>1106979756.1500001</v>
      </c>
      <c r="G7" s="4">
        <f t="shared" ref="G7:G12" si="2">+F7/$F$13</f>
        <v>1.8602298148893751E-2</v>
      </c>
      <c r="H7" s="2">
        <v>117518101.59999999</v>
      </c>
      <c r="I7" s="4">
        <f t="shared" ref="I7:I11" si="3">+H7/$H$13</f>
        <v>3.2454083421571016E-2</v>
      </c>
      <c r="J7" s="26">
        <v>647632137.01999998</v>
      </c>
      <c r="K7" s="4">
        <f t="shared" ref="K7:K12" si="4">+J7/$J$13</f>
        <v>7.5571644744790792E-3</v>
      </c>
      <c r="L7" s="26">
        <v>557319910.86000001</v>
      </c>
      <c r="M7" s="4">
        <f t="shared" ref="M7:M12" si="5">+L7/$L$13</f>
        <v>7.4233778925562521E-3</v>
      </c>
      <c r="N7" s="21">
        <f t="shared" ref="N7:N12" si="6">+B7+D7+F7+H7+J7+L7</f>
        <v>3948446215.6700001</v>
      </c>
      <c r="O7" s="10">
        <f t="shared" ref="O7:O12" si="7">+N7/$N$13</f>
        <v>1.1362197285164417E-2</v>
      </c>
      <c r="P7" s="6">
        <v>151052410.25</v>
      </c>
      <c r="Q7" s="4">
        <f t="shared" ref="Q7:Q12" si="8">+P7/$P$13</f>
        <v>1.3404208055789422E-2</v>
      </c>
      <c r="R7" s="6">
        <v>1101844722.4000001</v>
      </c>
      <c r="S7" s="4">
        <f t="shared" ref="S7:S12" si="9">+R7/$R$13</f>
        <v>5.6387460310473939E-2</v>
      </c>
      <c r="T7" s="21">
        <f t="shared" ref="T7:T12" si="10">+P7+R7</f>
        <v>1252897132.6500001</v>
      </c>
      <c r="U7" s="10">
        <f t="shared" ref="U7:U12" si="11">+T7/$T$13</f>
        <v>4.0665766885643051E-2</v>
      </c>
      <c r="V7" s="32">
        <v>158083055.91999999</v>
      </c>
      <c r="W7" s="34">
        <f t="shared" ref="W7:W12" si="12">+V7/$V$13</f>
        <v>6.6379486739056729E-3</v>
      </c>
      <c r="X7" s="21">
        <f t="shared" ref="X7:X12" si="13">N7+T7+V7</f>
        <v>5359426404.2399998</v>
      </c>
      <c r="Y7" s="10">
        <f t="shared" ref="Y7:Y12" si="14">+X7/$X$13</f>
        <v>1.3327531966844348E-2</v>
      </c>
    </row>
    <row r="8" spans="1:25">
      <c r="A8" s="20" t="s">
        <v>6</v>
      </c>
      <c r="B8" s="26">
        <v>21253406.77</v>
      </c>
      <c r="C8" s="4">
        <f t="shared" si="0"/>
        <v>2.252095699765649E-2</v>
      </c>
      <c r="D8" s="26">
        <v>1314003567.8</v>
      </c>
      <c r="E8" s="4">
        <f t="shared" si="1"/>
        <v>1.0712504841631986E-2</v>
      </c>
      <c r="F8" s="26">
        <v>300758490.33999997</v>
      </c>
      <c r="G8" s="4">
        <f t="shared" si="2"/>
        <v>5.0541114930359602E-3</v>
      </c>
      <c r="H8" s="2">
        <v>106277734.83</v>
      </c>
      <c r="I8" s="4">
        <f t="shared" si="3"/>
        <v>2.9349916524080609E-2</v>
      </c>
      <c r="J8" s="26">
        <v>0</v>
      </c>
      <c r="K8" s="26">
        <v>0</v>
      </c>
      <c r="L8" s="26">
        <v>356634675.88999999</v>
      </c>
      <c r="M8" s="4">
        <f t="shared" si="5"/>
        <v>4.7502949690699844E-3</v>
      </c>
      <c r="N8" s="21">
        <f t="shared" si="6"/>
        <v>2098927875.6299996</v>
      </c>
      <c r="O8" s="10">
        <f t="shared" si="7"/>
        <v>6.0399537710791205E-3</v>
      </c>
      <c r="P8" s="6">
        <v>7169820.0999999996</v>
      </c>
      <c r="Q8" s="4">
        <f t="shared" si="8"/>
        <v>6.3624115751559753E-4</v>
      </c>
      <c r="R8" s="6">
        <v>85287289.180000007</v>
      </c>
      <c r="S8" s="4">
        <f t="shared" si="9"/>
        <v>4.3646201101277459E-3</v>
      </c>
      <c r="T8" s="21">
        <f t="shared" si="10"/>
        <v>92457109.280000001</v>
      </c>
      <c r="U8" s="10">
        <f t="shared" si="11"/>
        <v>3.0009161605697643E-3</v>
      </c>
      <c r="V8" s="32">
        <v>199701091.86000001</v>
      </c>
      <c r="W8" s="34">
        <f t="shared" si="12"/>
        <v>8.3855008379926706E-3</v>
      </c>
      <c r="X8" s="21">
        <f t="shared" si="13"/>
        <v>2391086076.77</v>
      </c>
      <c r="Y8" s="10">
        <f t="shared" si="14"/>
        <v>5.9460236450709488E-3</v>
      </c>
    </row>
    <row r="9" spans="1:25">
      <c r="A9" s="20" t="s">
        <v>7</v>
      </c>
      <c r="B9" s="26">
        <v>730877313.03999996</v>
      </c>
      <c r="C9" s="4">
        <f t="shared" si="0"/>
        <v>0.77446673447056802</v>
      </c>
      <c r="D9" s="26">
        <v>89241498732.910004</v>
      </c>
      <c r="E9" s="4">
        <f t="shared" si="1"/>
        <v>0.72754748212091824</v>
      </c>
      <c r="F9" s="26">
        <v>46846757298.370003</v>
      </c>
      <c r="G9" s="4">
        <f t="shared" si="2"/>
        <v>0.78723873831623825</v>
      </c>
      <c r="H9" s="2">
        <v>1918726923.8299999</v>
      </c>
      <c r="I9" s="4">
        <f t="shared" si="3"/>
        <v>0.52988027207200183</v>
      </c>
      <c r="J9" s="26">
        <v>60551847817.029999</v>
      </c>
      <c r="K9" s="4">
        <f t="shared" si="4"/>
        <v>0.70657437614586938</v>
      </c>
      <c r="L9" s="26">
        <v>57566829567.529999</v>
      </c>
      <c r="M9" s="4">
        <f t="shared" si="5"/>
        <v>0.76677743182856539</v>
      </c>
      <c r="N9" s="21">
        <f t="shared" si="6"/>
        <v>256856537652.70999</v>
      </c>
      <c r="O9" s="10">
        <f t="shared" si="7"/>
        <v>0.73914003012426222</v>
      </c>
      <c r="P9" s="6">
        <v>8794498390.3600006</v>
      </c>
      <c r="Q9" s="4">
        <f t="shared" si="8"/>
        <v>0.78041314253501382</v>
      </c>
      <c r="R9" s="6">
        <v>12006505062.83</v>
      </c>
      <c r="S9" s="4">
        <f t="shared" si="9"/>
        <v>0.6144389621644486</v>
      </c>
      <c r="T9" s="21">
        <f t="shared" si="10"/>
        <v>20801003453.190002</v>
      </c>
      <c r="U9" s="10">
        <f t="shared" si="11"/>
        <v>0.67514621541653885</v>
      </c>
      <c r="V9" s="32">
        <v>18569263646.16</v>
      </c>
      <c r="W9" s="34">
        <f t="shared" si="12"/>
        <v>0.77972821488098554</v>
      </c>
      <c r="X9" s="21">
        <f t="shared" si="13"/>
        <v>296226804752.06</v>
      </c>
      <c r="Y9" s="10">
        <f t="shared" si="14"/>
        <v>0.73664081041319673</v>
      </c>
    </row>
    <row r="10" spans="1:25">
      <c r="A10" s="20" t="s">
        <v>8</v>
      </c>
      <c r="B10" s="26">
        <v>0</v>
      </c>
      <c r="C10" s="26">
        <v>0</v>
      </c>
      <c r="D10" s="26">
        <v>9370026944.4300003</v>
      </c>
      <c r="E10" s="4">
        <f t="shared" si="1"/>
        <v>7.6389791830235351E-2</v>
      </c>
      <c r="F10" s="26">
        <v>4233679116.5900002</v>
      </c>
      <c r="G10" s="4">
        <f t="shared" si="2"/>
        <v>7.1145078088384231E-2</v>
      </c>
      <c r="H10" s="26">
        <v>0</v>
      </c>
      <c r="I10" s="26">
        <v>0</v>
      </c>
      <c r="J10" s="26">
        <v>3878340884.48</v>
      </c>
      <c r="K10" s="4">
        <f t="shared" si="4"/>
        <v>4.5256030818629535E-2</v>
      </c>
      <c r="L10" s="26">
        <v>9258990308</v>
      </c>
      <c r="M10" s="4">
        <f t="shared" si="5"/>
        <v>0.12332770213383903</v>
      </c>
      <c r="N10" s="21">
        <f t="shared" si="6"/>
        <v>26741037253.5</v>
      </c>
      <c r="O10" s="10">
        <f t="shared" si="7"/>
        <v>7.695101421880228E-2</v>
      </c>
      <c r="P10" s="6">
        <v>825158980.24000001</v>
      </c>
      <c r="Q10" s="4">
        <f t="shared" si="8"/>
        <v>7.3223609156147132E-2</v>
      </c>
      <c r="R10" s="26">
        <v>0</v>
      </c>
      <c r="S10" s="4">
        <f t="shared" si="9"/>
        <v>0</v>
      </c>
      <c r="T10" s="21">
        <f t="shared" si="10"/>
        <v>825158980.24000001</v>
      </c>
      <c r="U10" s="10">
        <f t="shared" si="11"/>
        <v>2.6782504213303724E-2</v>
      </c>
      <c r="V10" s="32">
        <v>2058595915.3099999</v>
      </c>
      <c r="W10" s="34">
        <f t="shared" si="12"/>
        <v>8.6440978425005449E-2</v>
      </c>
      <c r="X10" s="21">
        <f t="shared" si="13"/>
        <v>29624792149.050003</v>
      </c>
      <c r="Y10" s="10">
        <f t="shared" si="14"/>
        <v>7.3669332237723317E-2</v>
      </c>
    </row>
    <row r="11" spans="1:25">
      <c r="A11" s="20" t="s">
        <v>9</v>
      </c>
      <c r="B11" s="26">
        <v>48009155.149999999</v>
      </c>
      <c r="C11" s="4">
        <f t="shared" si="0"/>
        <v>5.0872414494656036E-2</v>
      </c>
      <c r="D11" s="26">
        <v>5332628900.9399996</v>
      </c>
      <c r="E11" s="4">
        <f t="shared" si="1"/>
        <v>4.3474625427075961E-2</v>
      </c>
      <c r="F11" s="26">
        <v>2802215066.6399999</v>
      </c>
      <c r="G11" s="4">
        <f t="shared" si="2"/>
        <v>4.7089966964035383E-2</v>
      </c>
      <c r="H11" s="2">
        <v>25013527.5</v>
      </c>
      <c r="I11" s="4">
        <f t="shared" si="3"/>
        <v>6.9077963062735585E-3</v>
      </c>
      <c r="J11" s="26">
        <v>1634943330.1600001</v>
      </c>
      <c r="K11" s="4">
        <f t="shared" si="4"/>
        <v>1.9078015043114072E-2</v>
      </c>
      <c r="L11" s="26">
        <v>3374926408.9499998</v>
      </c>
      <c r="M11" s="4">
        <f t="shared" si="5"/>
        <v>4.4953272985606911E-2</v>
      </c>
      <c r="N11" s="21">
        <f t="shared" si="6"/>
        <v>13217736389.34</v>
      </c>
      <c r="O11" s="10">
        <f t="shared" si="7"/>
        <v>3.8035855198674355E-2</v>
      </c>
      <c r="P11" s="6">
        <v>698022633.5</v>
      </c>
      <c r="Q11" s="4">
        <f t="shared" si="8"/>
        <v>6.1941683628871771E-2</v>
      </c>
      <c r="R11" s="6">
        <v>553996893.90999997</v>
      </c>
      <c r="S11" s="4">
        <f t="shared" si="9"/>
        <v>2.8351070919896401E-2</v>
      </c>
      <c r="T11" s="21">
        <f t="shared" si="10"/>
        <v>1252019527.4099998</v>
      </c>
      <c r="U11" s="10">
        <f t="shared" si="11"/>
        <v>4.0637282112889216E-2</v>
      </c>
      <c r="V11" s="32">
        <v>971883264.29999995</v>
      </c>
      <c r="W11" s="34">
        <f t="shared" si="12"/>
        <v>4.0809631291009917E-2</v>
      </c>
      <c r="X11" s="21">
        <f t="shared" si="13"/>
        <v>15441639181.049999</v>
      </c>
      <c r="Y11" s="10">
        <f t="shared" si="14"/>
        <v>3.8399433872831325E-2</v>
      </c>
    </row>
    <row r="12" spans="1:25">
      <c r="A12" s="20" t="s">
        <v>10</v>
      </c>
      <c r="B12" s="26">
        <v>34175469.350000001</v>
      </c>
      <c r="C12" s="4">
        <f t="shared" si="0"/>
        <v>3.6213689595048275E-2</v>
      </c>
      <c r="D12" s="26">
        <v>1079916289.47</v>
      </c>
      <c r="E12" s="4">
        <f t="shared" si="1"/>
        <v>8.8040921371877467E-3</v>
      </c>
      <c r="F12" s="26">
        <v>604612956.74000001</v>
      </c>
      <c r="G12" s="4">
        <f t="shared" si="2"/>
        <v>1.0160249474731714E-2</v>
      </c>
      <c r="H12" s="26">
        <v>0</v>
      </c>
      <c r="I12" s="26">
        <v>0</v>
      </c>
      <c r="J12" s="26">
        <v>666539437.99000001</v>
      </c>
      <c r="K12" s="4">
        <f t="shared" si="4"/>
        <v>7.7777921657734587E-3</v>
      </c>
      <c r="L12" s="26">
        <v>1290413613.4000001</v>
      </c>
      <c r="M12" s="4">
        <f t="shared" si="5"/>
        <v>1.7188023796216954E-2</v>
      </c>
      <c r="N12" s="21">
        <f t="shared" si="6"/>
        <v>3675657766.9500003</v>
      </c>
      <c r="O12" s="10">
        <f t="shared" si="7"/>
        <v>1.0577210988739798E-2</v>
      </c>
      <c r="P12" s="6">
        <v>231724488.13999999</v>
      </c>
      <c r="Q12" s="4">
        <f t="shared" si="8"/>
        <v>2.0562950604423529E-2</v>
      </c>
      <c r="R12" s="6">
        <v>102156051</v>
      </c>
      <c r="S12" s="4">
        <f t="shared" si="9"/>
        <v>5.2278875182070307E-3</v>
      </c>
      <c r="T12" s="21">
        <f t="shared" si="10"/>
        <v>333880539.13999999</v>
      </c>
      <c r="U12" s="10">
        <f t="shared" si="11"/>
        <v>1.083688981201697E-2</v>
      </c>
      <c r="V12" s="32">
        <v>165817543.93000001</v>
      </c>
      <c r="W12" s="34">
        <f t="shared" si="12"/>
        <v>6.9627218390657698E-3</v>
      </c>
      <c r="X12" s="21">
        <f t="shared" si="13"/>
        <v>4175355850.02</v>
      </c>
      <c r="Y12" s="10">
        <f t="shared" si="14"/>
        <v>1.0383049297974869E-2</v>
      </c>
    </row>
    <row r="13" spans="1:25">
      <c r="A13" s="18" t="s">
        <v>11</v>
      </c>
      <c r="B13" s="7">
        <f t="shared" ref="B13:M13" si="15">SUM(B6:B12)</f>
        <v>943716857.68999994</v>
      </c>
      <c r="C13" s="5">
        <f t="shared" si="15"/>
        <v>1.0000000000000002</v>
      </c>
      <c r="D13" s="7">
        <f t="shared" si="15"/>
        <v>122660721019.55002</v>
      </c>
      <c r="E13" s="5">
        <f t="shared" si="15"/>
        <v>0.99999999999999978</v>
      </c>
      <c r="F13" s="7">
        <f t="shared" si="15"/>
        <v>59507688097.980003</v>
      </c>
      <c r="G13" s="5">
        <f t="shared" si="15"/>
        <v>1</v>
      </c>
      <c r="H13" s="7">
        <f t="shared" si="15"/>
        <v>3621057482.1499996</v>
      </c>
      <c r="I13" s="5">
        <f t="shared" si="15"/>
        <v>1</v>
      </c>
      <c r="J13" s="7">
        <f t="shared" si="15"/>
        <v>85697769210.540009</v>
      </c>
      <c r="K13" s="5">
        <f t="shared" si="15"/>
        <v>0.99999999999999989</v>
      </c>
      <c r="L13" s="7">
        <f t="shared" si="15"/>
        <v>75076322252.009995</v>
      </c>
      <c r="M13" s="5">
        <f t="shared" si="15"/>
        <v>1</v>
      </c>
      <c r="N13" s="21">
        <f>+B13+D13+F13+H13+J13+L13</f>
        <v>347507274919.92004</v>
      </c>
      <c r="O13" s="5">
        <f t="shared" ref="O13:Y13" si="16">SUM(O6:O12)</f>
        <v>0.99999999999999978</v>
      </c>
      <c r="P13" s="7">
        <f t="shared" si="16"/>
        <v>11269029070.67</v>
      </c>
      <c r="Q13" s="5">
        <f t="shared" si="16"/>
        <v>1</v>
      </c>
      <c r="R13" s="7">
        <f t="shared" si="16"/>
        <v>19540598500.68</v>
      </c>
      <c r="S13" s="5">
        <f t="shared" si="16"/>
        <v>1</v>
      </c>
      <c r="T13" s="7">
        <f t="shared" si="16"/>
        <v>30809627571.350002</v>
      </c>
      <c r="U13" s="5">
        <f t="shared" si="16"/>
        <v>1</v>
      </c>
      <c r="V13" s="7">
        <f t="shared" si="16"/>
        <v>23815046437.68</v>
      </c>
      <c r="W13" s="5">
        <f t="shared" si="16"/>
        <v>1</v>
      </c>
      <c r="X13" s="7">
        <f t="shared" si="16"/>
        <v>402131948928.95001</v>
      </c>
      <c r="Y13" s="5">
        <f t="shared" si="16"/>
        <v>0.99999999999999989</v>
      </c>
    </row>
    <row r="14" spans="1:25">
      <c r="B14" s="27"/>
      <c r="D14" s="27"/>
      <c r="F14" s="27"/>
      <c r="H14" s="27"/>
      <c r="J14" s="27"/>
      <c r="L14" s="27"/>
      <c r="N14" s="27"/>
      <c r="P14" s="27"/>
      <c r="R14" s="27"/>
      <c r="T14" s="27"/>
      <c r="V14" s="27"/>
      <c r="X14" s="27"/>
    </row>
    <row r="15" spans="1:25">
      <c r="A15" s="24" t="s">
        <v>30</v>
      </c>
    </row>
    <row r="16" spans="1:25">
      <c r="A16" s="24" t="s">
        <v>31</v>
      </c>
    </row>
  </sheetData>
  <mergeCells count="15">
    <mergeCell ref="A1:U1"/>
    <mergeCell ref="A2:U2"/>
    <mergeCell ref="A4:A5"/>
    <mergeCell ref="B4:C4"/>
    <mergeCell ref="D4:E4"/>
    <mergeCell ref="F4:G4"/>
    <mergeCell ref="H4:I4"/>
    <mergeCell ref="J4:K4"/>
    <mergeCell ref="L4:M4"/>
    <mergeCell ref="N4:O4"/>
    <mergeCell ref="V4:W4"/>
    <mergeCell ref="X4:Y4"/>
    <mergeCell ref="P4:Q4"/>
    <mergeCell ref="R4:S4"/>
    <mergeCell ref="T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zoomScaleNormal="100" workbookViewId="0">
      <selection activeCell="A2" sqref="A2:AA2"/>
    </sheetView>
  </sheetViews>
  <sheetFormatPr baseColWidth="10" defaultColWidth="9.140625" defaultRowHeight="15"/>
  <cols>
    <col min="1" max="1" width="14.42578125" customWidth="1"/>
    <col min="2" max="2" width="15.140625" customWidth="1"/>
    <col min="3" max="3" width="8.5703125" customWidth="1"/>
    <col min="4" max="4" width="15.28515625" customWidth="1"/>
    <col min="5" max="5" width="8.5703125" customWidth="1"/>
    <col min="6" max="6" width="17.28515625" customWidth="1"/>
    <col min="7" max="7" width="8.5703125" customWidth="1"/>
    <col min="8" max="8" width="16.140625" customWidth="1"/>
    <col min="9" max="9" width="8.5703125" customWidth="1"/>
    <col min="10" max="10" width="15.140625" customWidth="1"/>
    <col min="11" max="11" width="8.5703125" customWidth="1"/>
    <col min="12" max="12" width="16.140625" customWidth="1"/>
    <col min="13" max="13" width="8.5703125" customWidth="1"/>
    <col min="14" max="14" width="16.140625" customWidth="1"/>
    <col min="15" max="15" width="8.5703125" customWidth="1"/>
    <col min="16" max="16" width="17.28515625" customWidth="1"/>
    <col min="17" max="17" width="8.5703125" customWidth="1"/>
    <col min="18" max="18" width="16.140625" customWidth="1"/>
    <col min="19" max="19" width="8.5703125" customWidth="1"/>
    <col min="20" max="20" width="16.140625" customWidth="1"/>
    <col min="21" max="21" width="8.5703125" customWidth="1"/>
    <col min="22" max="22" width="17.140625" customWidth="1"/>
    <col min="23" max="23" width="8.5703125" customWidth="1"/>
    <col min="24" max="24" width="16.140625" customWidth="1"/>
    <col min="25" max="25" width="8.5703125" customWidth="1"/>
    <col min="26" max="26" width="17.140625" customWidth="1"/>
    <col min="27" max="27" width="8.5703125" customWidth="1"/>
  </cols>
  <sheetData>
    <row r="1" spans="1:27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>
      <c r="A2" s="42" t="s">
        <v>43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32.25" customHeight="1">
      <c r="A4" s="44" t="s">
        <v>14</v>
      </c>
      <c r="B4" s="39" t="s">
        <v>18</v>
      </c>
      <c r="C4" s="46"/>
      <c r="D4" s="39" t="s">
        <v>40</v>
      </c>
      <c r="E4" s="46"/>
      <c r="F4" s="36" t="s">
        <v>19</v>
      </c>
      <c r="G4" s="36"/>
      <c r="H4" s="35" t="s">
        <v>20</v>
      </c>
      <c r="I4" s="36"/>
      <c r="J4" s="35" t="s">
        <v>21</v>
      </c>
      <c r="K4" s="36"/>
      <c r="L4" s="35" t="s">
        <v>22</v>
      </c>
      <c r="M4" s="36"/>
      <c r="N4" s="35" t="s">
        <v>23</v>
      </c>
      <c r="O4" s="36"/>
      <c r="P4" s="35" t="s">
        <v>25</v>
      </c>
      <c r="Q4" s="36"/>
      <c r="R4" s="37" t="s">
        <v>34</v>
      </c>
      <c r="S4" s="38"/>
      <c r="T4" s="37" t="s">
        <v>35</v>
      </c>
      <c r="U4" s="38"/>
      <c r="V4" s="37" t="s">
        <v>41</v>
      </c>
      <c r="W4" s="38"/>
      <c r="X4" s="39" t="s">
        <v>17</v>
      </c>
      <c r="Y4" s="40"/>
      <c r="Z4" s="35" t="s">
        <v>2</v>
      </c>
      <c r="AA4" s="36"/>
    </row>
    <row r="5" spans="1:27" ht="29.2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8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  <c r="Z5" s="9" t="s">
        <v>3</v>
      </c>
      <c r="AA5" s="9" t="s">
        <v>13</v>
      </c>
    </row>
    <row r="6" spans="1:27">
      <c r="A6" s="11" t="s">
        <v>4</v>
      </c>
      <c r="B6" s="6">
        <v>83470752.340000004</v>
      </c>
      <c r="C6" s="4">
        <f>+B6/$B$13</f>
        <v>4.1426541328218394E-2</v>
      </c>
      <c r="D6" s="6">
        <v>22033899.09</v>
      </c>
      <c r="E6" s="4">
        <f>+D6/$D$13</f>
        <v>0.13638225563664935</v>
      </c>
      <c r="F6" s="6">
        <v>19626183451.580002</v>
      </c>
      <c r="G6" s="4">
        <f>+F6/$F$13</f>
        <v>0.13863637145466692</v>
      </c>
      <c r="H6" s="6">
        <v>6790947079.9200001</v>
      </c>
      <c r="I6" s="4">
        <f>+H6/$H$13</f>
        <v>9.770272878632115E-2</v>
      </c>
      <c r="J6" s="6">
        <v>1227612250.52</v>
      </c>
      <c r="K6" s="4">
        <f>+J6/$J$13</f>
        <v>0.29128591620794131</v>
      </c>
      <c r="L6" s="6">
        <v>16673394576.49</v>
      </c>
      <c r="M6" s="4">
        <f>+L6/$L$13</f>
        <v>0.17138230667711132</v>
      </c>
      <c r="N6" s="6">
        <v>1068760081.22</v>
      </c>
      <c r="O6" s="4">
        <f>+N6/$N$13</f>
        <v>1.2277456169711329E-2</v>
      </c>
      <c r="P6" s="21">
        <f>+B6+D6+F6+H6+J6+L6+N6</f>
        <v>45492402091.160004</v>
      </c>
      <c r="Q6" s="10">
        <f>+P6/$P$13</f>
        <v>0.1132211175540379</v>
      </c>
      <c r="R6" s="6">
        <v>891913137.08000004</v>
      </c>
      <c r="S6" s="4">
        <f>+R6/$R$13</f>
        <v>7.1467373668873568E-2</v>
      </c>
      <c r="T6" s="6">
        <v>4072221960.9699998</v>
      </c>
      <c r="U6" s="4">
        <f>+T6/$T$13</f>
        <v>0.19795754096282628</v>
      </c>
      <c r="V6" s="21">
        <f>+R6+T6</f>
        <v>4964135098.0500002</v>
      </c>
      <c r="W6" s="10">
        <f>+V6/$V$13</f>
        <v>0.15019533669894253</v>
      </c>
      <c r="X6" s="31">
        <v>2395480161.4400001</v>
      </c>
      <c r="Y6" s="30">
        <f>+X6/$X$13</f>
        <v>8.6479328425018168E-2</v>
      </c>
      <c r="Z6" s="21">
        <f>P6+V6+X6</f>
        <v>52852017350.650009</v>
      </c>
      <c r="AA6" s="10">
        <f>+Z6/$Z$13</f>
        <v>0.11426163410421901</v>
      </c>
    </row>
    <row r="7" spans="1:27">
      <c r="A7" s="11" t="s">
        <v>5</v>
      </c>
      <c r="B7" s="6">
        <v>56547473.219999999</v>
      </c>
      <c r="C7" s="4">
        <f t="shared" ref="C7:C12" si="0">+B7/$B$13</f>
        <v>2.8064515661877794E-2</v>
      </c>
      <c r="D7" s="6">
        <v>20741800.16</v>
      </c>
      <c r="E7" s="4">
        <f t="shared" ref="E7:E12" si="1">+D7/$D$13</f>
        <v>0.12838460774603713</v>
      </c>
      <c r="F7" s="6">
        <v>1281724083.8099999</v>
      </c>
      <c r="G7" s="4">
        <f t="shared" ref="G7:G12" si="2">+F7/$F$13</f>
        <v>9.0539037619752107E-3</v>
      </c>
      <c r="H7" s="6">
        <v>957433838.24000001</v>
      </c>
      <c r="I7" s="4">
        <f t="shared" ref="I7:I12" si="3">+H7/$H$13</f>
        <v>1.3774794226420504E-2</v>
      </c>
      <c r="J7" s="6">
        <v>134651172.25999999</v>
      </c>
      <c r="K7" s="4">
        <f t="shared" ref="K7:K9" si="4">+J7/$J$13</f>
        <v>3.1949819711894797E-2</v>
      </c>
      <c r="L7" s="6">
        <v>477586445.35000002</v>
      </c>
      <c r="M7" s="4">
        <f t="shared" ref="M7:M12" si="5">+L7/$L$13</f>
        <v>4.9090103557685848E-3</v>
      </c>
      <c r="N7" s="6">
        <v>504843210.48000002</v>
      </c>
      <c r="O7" s="4">
        <f t="shared" ref="O7:O12" si="6">+N7/$N$13</f>
        <v>5.7994216832736277E-3</v>
      </c>
      <c r="P7" s="21">
        <f t="shared" ref="P7:P13" si="7">+B7+D7+F7+H7+J7+L7+N7</f>
        <v>3433528023.5200005</v>
      </c>
      <c r="Q7" s="10">
        <f t="shared" ref="Q7:Q12" si="8">+P7/$P$13</f>
        <v>8.545336410177868E-3</v>
      </c>
      <c r="R7" s="6">
        <v>67654258.079999998</v>
      </c>
      <c r="S7" s="4">
        <f t="shared" ref="S7:S12" si="9">+R7/$R$13</f>
        <v>5.4210123626198901E-3</v>
      </c>
      <c r="T7" s="6">
        <v>1873840544.3199999</v>
      </c>
      <c r="U7" s="4">
        <f t="shared" ref="U7:U12" si="10">+T7/$T$13</f>
        <v>9.1090532359310125E-2</v>
      </c>
      <c r="V7" s="21">
        <f t="shared" ref="V7:V12" si="11">+R7+T7</f>
        <v>1941494802.3999999</v>
      </c>
      <c r="W7" s="10">
        <f t="shared" ref="W7:W12" si="12">+V7/$V$13</f>
        <v>5.8742048672338079E-2</v>
      </c>
      <c r="X7" s="31">
        <v>209098219.03</v>
      </c>
      <c r="Y7" s="30">
        <f t="shared" ref="Y7:Y12" si="13">+X7/$X$13</f>
        <v>7.5486634569796136E-3</v>
      </c>
      <c r="Z7" s="21">
        <f t="shared" ref="Z7:Z12" si="14">P7+V7+X7</f>
        <v>5584121044.9499998</v>
      </c>
      <c r="AA7" s="10">
        <f t="shared" ref="AA7:AA12" si="15">+Z7/$Z$13</f>
        <v>1.2072401917954393E-2</v>
      </c>
    </row>
    <row r="8" spans="1:27">
      <c r="A8" s="11" t="s">
        <v>6</v>
      </c>
      <c r="B8" s="26">
        <v>0</v>
      </c>
      <c r="C8" s="26">
        <v>0</v>
      </c>
      <c r="D8" s="26">
        <v>0</v>
      </c>
      <c r="E8" s="26">
        <v>0</v>
      </c>
      <c r="F8" s="6">
        <v>268591852.69</v>
      </c>
      <c r="G8" s="4">
        <f t="shared" si="2"/>
        <v>1.8972919493540296E-3</v>
      </c>
      <c r="H8" s="6">
        <v>25266483.449999999</v>
      </c>
      <c r="I8" s="4">
        <f t="shared" si="3"/>
        <v>3.6351400634512132E-4</v>
      </c>
      <c r="J8" s="6">
        <v>202009645.36000001</v>
      </c>
      <c r="K8" s="4">
        <f t="shared" si="4"/>
        <v>4.7932532936685819E-2</v>
      </c>
      <c r="L8" s="6">
        <v>210560615.94</v>
      </c>
      <c r="M8" s="4">
        <f t="shared" si="5"/>
        <v>2.1643081670983436E-3</v>
      </c>
      <c r="N8" s="6">
        <v>141805087.81</v>
      </c>
      <c r="O8" s="4">
        <f t="shared" si="6"/>
        <v>1.6289958624221502E-3</v>
      </c>
      <c r="P8" s="21">
        <f t="shared" si="7"/>
        <v>848233685.25</v>
      </c>
      <c r="Q8" s="10">
        <f t="shared" si="8"/>
        <v>2.1110770453171331E-3</v>
      </c>
      <c r="R8" s="6">
        <v>1011534.67</v>
      </c>
      <c r="S8" s="4">
        <f t="shared" si="9"/>
        <v>8.1052429025301514E-5</v>
      </c>
      <c r="T8" s="6">
        <v>48720006.759999998</v>
      </c>
      <c r="U8" s="4">
        <f t="shared" si="10"/>
        <v>2.368361259857398E-3</v>
      </c>
      <c r="V8" s="21">
        <f t="shared" si="11"/>
        <v>49731541.43</v>
      </c>
      <c r="W8" s="10">
        <f t="shared" si="12"/>
        <v>1.5046821776809399E-3</v>
      </c>
      <c r="X8" s="31">
        <v>66132429.640000001</v>
      </c>
      <c r="Y8" s="30">
        <f t="shared" si="13"/>
        <v>2.3874495787700612E-3</v>
      </c>
      <c r="Z8" s="21">
        <f t="shared" si="14"/>
        <v>964097656.31999993</v>
      </c>
      <c r="AA8" s="10">
        <f t="shared" si="15"/>
        <v>2.0842983706054526E-3</v>
      </c>
    </row>
    <row r="9" spans="1:27">
      <c r="A9" s="11" t="s">
        <v>7</v>
      </c>
      <c r="B9" s="6">
        <v>1542432959</v>
      </c>
      <c r="C9" s="4">
        <f t="shared" si="0"/>
        <v>0.76550960582871486</v>
      </c>
      <c r="D9" s="6">
        <v>102559442.58</v>
      </c>
      <c r="E9" s="4">
        <f t="shared" si="1"/>
        <v>0.63480766880002171</v>
      </c>
      <c r="F9" s="6">
        <v>99038831648.029999</v>
      </c>
      <c r="G9" s="4">
        <f t="shared" si="2"/>
        <v>0.69959522627855331</v>
      </c>
      <c r="H9" s="6">
        <v>51964350209.339996</v>
      </c>
      <c r="I9" s="4">
        <f t="shared" si="3"/>
        <v>0.74762161379121894</v>
      </c>
      <c r="J9" s="6">
        <v>2650184899.8299999</v>
      </c>
      <c r="K9" s="4">
        <f t="shared" si="4"/>
        <v>0.62883173114347812</v>
      </c>
      <c r="L9" s="6">
        <v>72661964984.089996</v>
      </c>
      <c r="M9" s="4">
        <f t="shared" si="5"/>
        <v>0.74687701472763768</v>
      </c>
      <c r="N9" s="6">
        <v>68724185096.820007</v>
      </c>
      <c r="O9" s="4">
        <f t="shared" si="6"/>
        <v>0.78947388207293256</v>
      </c>
      <c r="P9" s="21">
        <f t="shared" si="7"/>
        <v>296684509239.69</v>
      </c>
      <c r="Q9" s="10">
        <f t="shared" si="8"/>
        <v>0.73838597552570906</v>
      </c>
      <c r="R9" s="6">
        <v>9582863025.5400009</v>
      </c>
      <c r="S9" s="4">
        <f t="shared" si="9"/>
        <v>0.76785734416475016</v>
      </c>
      <c r="T9" s="6">
        <v>12760447990.209999</v>
      </c>
      <c r="U9" s="4">
        <f t="shared" si="10"/>
        <v>0.62030678335723943</v>
      </c>
      <c r="V9" s="21">
        <f t="shared" si="11"/>
        <v>22343311015.75</v>
      </c>
      <c r="W9" s="10">
        <f t="shared" si="12"/>
        <v>0.676021311808779</v>
      </c>
      <c r="X9" s="31">
        <v>21182936293.82</v>
      </c>
      <c r="Y9" s="30">
        <f t="shared" si="13"/>
        <v>0.76472605962150464</v>
      </c>
      <c r="Z9" s="21">
        <f t="shared" si="14"/>
        <v>340210756549.26001</v>
      </c>
      <c r="AA9" s="10">
        <f t="shared" si="15"/>
        <v>0.73550715624051755</v>
      </c>
    </row>
    <row r="10" spans="1:27">
      <c r="A10" s="11" t="s">
        <v>8</v>
      </c>
      <c r="B10" s="6">
        <v>24642870.420000002</v>
      </c>
      <c r="C10" s="4">
        <f t="shared" si="0"/>
        <v>1.2230258638879552E-2</v>
      </c>
      <c r="D10" s="26">
        <v>0</v>
      </c>
      <c r="E10" s="26">
        <v>0</v>
      </c>
      <c r="F10" s="6">
        <v>12138960715.889999</v>
      </c>
      <c r="G10" s="4">
        <f t="shared" si="2"/>
        <v>8.5747770117080707E-2</v>
      </c>
      <c r="H10" s="6">
        <v>5378759932.2200003</v>
      </c>
      <c r="I10" s="4">
        <f t="shared" si="3"/>
        <v>7.7385306744374258E-2</v>
      </c>
      <c r="J10" s="26">
        <v>0</v>
      </c>
      <c r="K10" s="26">
        <v>0</v>
      </c>
      <c r="L10" s="6">
        <v>4927890521.4200001</v>
      </c>
      <c r="M10" s="4">
        <f t="shared" si="5"/>
        <v>5.0652747449765181E-2</v>
      </c>
      <c r="N10" s="6">
        <v>10709017008.040001</v>
      </c>
      <c r="O10" s="4">
        <f t="shared" si="6"/>
        <v>0.12302058174442589</v>
      </c>
      <c r="P10" s="21">
        <f t="shared" si="7"/>
        <v>33179271047.989998</v>
      </c>
      <c r="Q10" s="10">
        <f t="shared" si="8"/>
        <v>8.2576297909134497E-2</v>
      </c>
      <c r="R10" s="6">
        <v>837711218.28999996</v>
      </c>
      <c r="S10" s="4">
        <f t="shared" si="9"/>
        <v>6.7124272729227441E-2</v>
      </c>
      <c r="T10" s="6">
        <v>97608369.810000002</v>
      </c>
      <c r="U10" s="4">
        <f t="shared" si="10"/>
        <v>4.7449066014012692E-3</v>
      </c>
      <c r="V10" s="21">
        <f t="shared" si="11"/>
        <v>935319588.0999999</v>
      </c>
      <c r="W10" s="10">
        <f t="shared" si="12"/>
        <v>2.8299117103194674E-2</v>
      </c>
      <c r="X10" s="31">
        <v>2456130853.6300001</v>
      </c>
      <c r="Y10" s="30">
        <f t="shared" si="13"/>
        <v>8.8668881573290018E-2</v>
      </c>
      <c r="Z10" s="21">
        <f t="shared" si="14"/>
        <v>36570721489.719994</v>
      </c>
      <c r="AA10" s="10">
        <f t="shared" si="15"/>
        <v>7.9062836335315287E-2</v>
      </c>
    </row>
    <row r="11" spans="1:27">
      <c r="A11" s="11" t="s">
        <v>9</v>
      </c>
      <c r="B11" s="6">
        <v>120412000.41</v>
      </c>
      <c r="C11" s="4">
        <f t="shared" si="0"/>
        <v>5.9760485817592121E-2</v>
      </c>
      <c r="D11" s="6">
        <v>10179143.73</v>
      </c>
      <c r="E11" s="4">
        <f t="shared" si="1"/>
        <v>6.3005398031304879E-2</v>
      </c>
      <c r="F11" s="6">
        <v>5666309735.2600002</v>
      </c>
      <c r="G11" s="4">
        <f t="shared" si="2"/>
        <v>4.0025949170033853E-2</v>
      </c>
      <c r="H11" s="6">
        <v>3367860291.7800002</v>
      </c>
      <c r="I11" s="4">
        <f t="shared" si="3"/>
        <v>4.8454087008122891E-2</v>
      </c>
      <c r="J11" s="26">
        <v>0</v>
      </c>
      <c r="K11" s="26">
        <v>0</v>
      </c>
      <c r="L11" s="6">
        <v>1434619128.22</v>
      </c>
      <c r="M11" s="4">
        <f t="shared" si="5"/>
        <v>1.4746147478818264E-2</v>
      </c>
      <c r="N11" s="6">
        <v>3685124915.9099998</v>
      </c>
      <c r="O11" s="4">
        <f t="shared" si="6"/>
        <v>4.2333130166453965E-2</v>
      </c>
      <c r="P11" s="21">
        <f t="shared" si="7"/>
        <v>14284505215.309999</v>
      </c>
      <c r="Q11" s="10">
        <f t="shared" si="8"/>
        <v>3.5551159530838518E-2</v>
      </c>
      <c r="R11" s="6">
        <v>692310549.75999999</v>
      </c>
      <c r="S11" s="4">
        <f t="shared" si="9"/>
        <v>5.5473582233113043E-2</v>
      </c>
      <c r="T11" s="6">
        <v>1617808133.72</v>
      </c>
      <c r="U11" s="4">
        <f t="shared" si="10"/>
        <v>7.8644367367584608E-2</v>
      </c>
      <c r="V11" s="21">
        <f t="shared" si="11"/>
        <v>2310118683.48</v>
      </c>
      <c r="W11" s="10">
        <f t="shared" si="12"/>
        <v>6.9895167360794028E-2</v>
      </c>
      <c r="X11" s="31">
        <v>1078311847.4100001</v>
      </c>
      <c r="Y11" s="30">
        <f t="shared" si="13"/>
        <v>3.892818062024813E-2</v>
      </c>
      <c r="Z11" s="21">
        <f t="shared" si="14"/>
        <v>17672935746.200001</v>
      </c>
      <c r="AA11" s="10">
        <f t="shared" si="15"/>
        <v>3.8207406623331892E-2</v>
      </c>
    </row>
    <row r="12" spans="1:27">
      <c r="A12" s="11" t="s">
        <v>10</v>
      </c>
      <c r="B12" s="6">
        <v>187403943.46000001</v>
      </c>
      <c r="C12" s="4">
        <f t="shared" si="0"/>
        <v>9.3008592724717176E-2</v>
      </c>
      <c r="D12" s="6">
        <v>6045581.5</v>
      </c>
      <c r="E12" s="4">
        <f t="shared" si="1"/>
        <v>3.7420069785987116E-2</v>
      </c>
      <c r="F12" s="6">
        <v>3545303950.46</v>
      </c>
      <c r="G12" s="4">
        <f t="shared" si="2"/>
        <v>2.5043487268336006E-2</v>
      </c>
      <c r="H12" s="6">
        <v>1021599281.79</v>
      </c>
      <c r="I12" s="4">
        <f t="shared" si="3"/>
        <v>1.4697955437197234E-2</v>
      </c>
      <c r="J12" s="26">
        <v>0</v>
      </c>
      <c r="K12" s="26">
        <v>0</v>
      </c>
      <c r="L12" s="6">
        <v>901707880.22000003</v>
      </c>
      <c r="M12" s="4">
        <f t="shared" si="5"/>
        <v>9.2684651438006277E-3</v>
      </c>
      <c r="N12" s="6">
        <v>2216877238.5700002</v>
      </c>
      <c r="O12" s="4">
        <f t="shared" si="6"/>
        <v>2.5466532300780446E-2</v>
      </c>
      <c r="P12" s="21">
        <f t="shared" si="7"/>
        <v>7878937876</v>
      </c>
      <c r="Q12" s="10">
        <f t="shared" si="8"/>
        <v>1.9609036024784927E-2</v>
      </c>
      <c r="R12" s="6">
        <v>406540665.88999999</v>
      </c>
      <c r="S12" s="4">
        <f t="shared" si="9"/>
        <v>3.2575362412390708E-2</v>
      </c>
      <c r="T12" s="6">
        <v>100541852</v>
      </c>
      <c r="U12" s="4">
        <f t="shared" si="10"/>
        <v>4.8875080917808161E-3</v>
      </c>
      <c r="V12" s="21">
        <f t="shared" si="11"/>
        <v>507082517.88999999</v>
      </c>
      <c r="W12" s="10">
        <f t="shared" si="12"/>
        <v>1.5342336178270743E-2</v>
      </c>
      <c r="X12" s="31">
        <v>311942157.19999999</v>
      </c>
      <c r="Y12" s="30">
        <f t="shared" si="13"/>
        <v>1.1261436724189349E-2</v>
      </c>
      <c r="Z12" s="21">
        <f t="shared" si="14"/>
        <v>8697962551.0900002</v>
      </c>
      <c r="AA12" s="10">
        <f t="shared" si="15"/>
        <v>1.8804266408056457E-2</v>
      </c>
    </row>
    <row r="13" spans="1:27">
      <c r="A13" s="12" t="s">
        <v>11</v>
      </c>
      <c r="B13" s="7">
        <f t="shared" ref="B13:O13" si="16">SUM(B6:B12)</f>
        <v>2014909998.8500001</v>
      </c>
      <c r="C13" s="5">
        <f t="shared" si="16"/>
        <v>0.99999999999999978</v>
      </c>
      <c r="D13" s="7">
        <f t="shared" si="16"/>
        <v>161559867.05999997</v>
      </c>
      <c r="E13" s="5">
        <f t="shared" si="16"/>
        <v>1.0000000000000002</v>
      </c>
      <c r="F13" s="7">
        <f t="shared" si="16"/>
        <v>141565905437.72</v>
      </c>
      <c r="G13" s="5">
        <f t="shared" si="16"/>
        <v>1</v>
      </c>
      <c r="H13" s="7">
        <f t="shared" si="16"/>
        <v>69506217116.73999</v>
      </c>
      <c r="I13" s="5">
        <f t="shared" si="16"/>
        <v>1.0000000000000002</v>
      </c>
      <c r="J13" s="7">
        <f t="shared" si="16"/>
        <v>4214457967.9699998</v>
      </c>
      <c r="K13" s="5">
        <f t="shared" si="16"/>
        <v>1</v>
      </c>
      <c r="L13" s="7">
        <f t="shared" si="16"/>
        <v>97287724151.729996</v>
      </c>
      <c r="M13" s="5">
        <f t="shared" si="16"/>
        <v>1</v>
      </c>
      <c r="N13" s="7">
        <f t="shared" si="16"/>
        <v>87050612638.850006</v>
      </c>
      <c r="O13" s="5">
        <f t="shared" si="16"/>
        <v>1</v>
      </c>
      <c r="P13" s="21">
        <f t="shared" si="7"/>
        <v>401801387178.92004</v>
      </c>
      <c r="Q13" s="5">
        <f t="shared" ref="Q13:AA13" si="17">SUM(Q6:Q12)</f>
        <v>0.99999999999999989</v>
      </c>
      <c r="R13" s="7">
        <f t="shared" si="17"/>
        <v>12480004389.309999</v>
      </c>
      <c r="S13" s="5">
        <f t="shared" si="17"/>
        <v>1</v>
      </c>
      <c r="T13" s="7">
        <f t="shared" si="17"/>
        <v>20571188857.790001</v>
      </c>
      <c r="U13" s="5">
        <f t="shared" si="17"/>
        <v>0.99999999999999989</v>
      </c>
      <c r="V13" s="7">
        <f t="shared" si="17"/>
        <v>33051193247.099998</v>
      </c>
      <c r="W13" s="5">
        <f t="shared" si="17"/>
        <v>1</v>
      </c>
      <c r="X13" s="7">
        <f t="shared" si="17"/>
        <v>27700031962.170002</v>
      </c>
      <c r="Y13" s="5">
        <f t="shared" si="17"/>
        <v>1</v>
      </c>
      <c r="Z13" s="7">
        <f t="shared" si="17"/>
        <v>462552612388.19</v>
      </c>
      <c r="AA13" s="5">
        <f t="shared" si="17"/>
        <v>1</v>
      </c>
    </row>
    <row r="14" spans="1:27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  <c r="Z14" s="28"/>
    </row>
    <row r="15" spans="1:27">
      <c r="A15" s="24" t="s">
        <v>30</v>
      </c>
    </row>
    <row r="16" spans="1:27">
      <c r="A16" s="24" t="s">
        <v>31</v>
      </c>
    </row>
    <row r="18" spans="2:26">
      <c r="B18" s="28"/>
      <c r="D18" s="28"/>
      <c r="F18" s="28"/>
      <c r="H18" s="28"/>
      <c r="J18" s="28"/>
      <c r="L18" s="28"/>
      <c r="N18" s="28"/>
      <c r="P18" s="28"/>
      <c r="R18" s="28"/>
      <c r="T18" s="28"/>
      <c r="V18" s="28"/>
      <c r="X18" s="28"/>
      <c r="Z18" s="28"/>
    </row>
  </sheetData>
  <mergeCells count="17">
    <mergeCell ref="X4:Y4"/>
    <mergeCell ref="A1:AA1"/>
    <mergeCell ref="A2:AA2"/>
    <mergeCell ref="A3:AA3"/>
    <mergeCell ref="A4:A5"/>
    <mergeCell ref="B4:C4"/>
    <mergeCell ref="D4:E4"/>
    <mergeCell ref="F4:G4"/>
    <mergeCell ref="H4:I4"/>
    <mergeCell ref="J4:K4"/>
    <mergeCell ref="L4:M4"/>
    <mergeCell ref="Z4:AA4"/>
    <mergeCell ref="N4:O4"/>
    <mergeCell ref="P4:Q4"/>
    <mergeCell ref="R4:S4"/>
    <mergeCell ref="T4:U4"/>
    <mergeCell ref="V4:W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zoomScaleNormal="100" workbookViewId="0">
      <selection activeCell="A14" sqref="A14:XFD14"/>
    </sheetView>
  </sheetViews>
  <sheetFormatPr baseColWidth="10" defaultColWidth="9.140625" defaultRowHeight="15"/>
  <cols>
    <col min="1" max="1" width="14.42578125" customWidth="1"/>
    <col min="2" max="2" width="15.140625" customWidth="1"/>
    <col min="3" max="3" width="8.5703125" customWidth="1"/>
    <col min="4" max="4" width="15.28515625" customWidth="1"/>
    <col min="5" max="5" width="8.5703125" customWidth="1"/>
    <col min="6" max="6" width="17.28515625" customWidth="1"/>
    <col min="7" max="7" width="8.5703125" customWidth="1"/>
    <col min="8" max="8" width="16.140625" customWidth="1"/>
    <col min="9" max="9" width="8.5703125" customWidth="1"/>
    <col min="10" max="10" width="15.140625" customWidth="1"/>
    <col min="11" max="11" width="8.5703125" customWidth="1"/>
    <col min="12" max="12" width="16.140625" customWidth="1"/>
    <col min="13" max="13" width="8.5703125" customWidth="1"/>
    <col min="14" max="14" width="16.140625" customWidth="1"/>
    <col min="15" max="15" width="8.5703125" customWidth="1"/>
    <col min="16" max="16" width="17.28515625" customWidth="1"/>
    <col min="17" max="17" width="8.5703125" customWidth="1"/>
    <col min="18" max="18" width="16.140625" customWidth="1"/>
    <col min="19" max="19" width="8.5703125" customWidth="1"/>
    <col min="20" max="20" width="16.140625" customWidth="1"/>
    <col min="21" max="21" width="8.5703125" customWidth="1"/>
    <col min="22" max="22" width="17.140625" customWidth="1"/>
    <col min="23" max="23" width="8.5703125" customWidth="1"/>
    <col min="24" max="24" width="16.140625" customWidth="1"/>
    <col min="25" max="25" width="8.5703125" customWidth="1"/>
    <col min="26" max="26" width="17.140625" customWidth="1"/>
    <col min="27" max="27" width="8.5703125" customWidth="1"/>
  </cols>
  <sheetData>
    <row r="1" spans="1:27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>
      <c r="A2" s="42" t="s">
        <v>42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32.25" customHeight="1">
      <c r="A4" s="44" t="s">
        <v>14</v>
      </c>
      <c r="B4" s="39" t="s">
        <v>18</v>
      </c>
      <c r="C4" s="46"/>
      <c r="D4" s="39" t="s">
        <v>40</v>
      </c>
      <c r="E4" s="46"/>
      <c r="F4" s="36" t="s">
        <v>19</v>
      </c>
      <c r="G4" s="36"/>
      <c r="H4" s="35" t="s">
        <v>20</v>
      </c>
      <c r="I4" s="36"/>
      <c r="J4" s="35" t="s">
        <v>21</v>
      </c>
      <c r="K4" s="36"/>
      <c r="L4" s="35" t="s">
        <v>22</v>
      </c>
      <c r="M4" s="36"/>
      <c r="N4" s="35" t="s">
        <v>23</v>
      </c>
      <c r="O4" s="36"/>
      <c r="P4" s="35" t="s">
        <v>25</v>
      </c>
      <c r="Q4" s="36"/>
      <c r="R4" s="37" t="s">
        <v>34</v>
      </c>
      <c r="S4" s="38"/>
      <c r="T4" s="37" t="s">
        <v>35</v>
      </c>
      <c r="U4" s="38"/>
      <c r="V4" s="37" t="s">
        <v>41</v>
      </c>
      <c r="W4" s="38"/>
      <c r="X4" s="39" t="s">
        <v>17</v>
      </c>
      <c r="Y4" s="40"/>
      <c r="Z4" s="35" t="s">
        <v>2</v>
      </c>
      <c r="AA4" s="36"/>
    </row>
    <row r="5" spans="1:27" ht="29.2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8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  <c r="Z5" s="9" t="s">
        <v>3</v>
      </c>
      <c r="AA5" s="9" t="s">
        <v>13</v>
      </c>
    </row>
    <row r="6" spans="1:27">
      <c r="A6" s="11" t="s">
        <v>4</v>
      </c>
      <c r="B6" s="6">
        <v>81237141.489999995</v>
      </c>
      <c r="C6" s="4">
        <f>+B6/$B$13</f>
        <v>4.2428587706318847E-2</v>
      </c>
      <c r="D6" s="6">
        <v>10078861.369999999</v>
      </c>
      <c r="E6" s="4">
        <f>+D6/$D$13</f>
        <v>7.9691817759222752E-2</v>
      </c>
      <c r="F6" s="6">
        <v>20082495958.389999</v>
      </c>
      <c r="G6" s="4">
        <f>+F6/$F$13</f>
        <v>0.14412786645574602</v>
      </c>
      <c r="H6" s="6">
        <v>6104553495.1300001</v>
      </c>
      <c r="I6" s="4">
        <f>+H6/$H$13</f>
        <v>8.9477546852521822E-2</v>
      </c>
      <c r="J6" s="6">
        <v>1146303634.01</v>
      </c>
      <c r="K6" s="4">
        <f>+J6/$J$13</f>
        <v>0.27733174042664066</v>
      </c>
      <c r="L6" s="6">
        <v>16211346871.25</v>
      </c>
      <c r="M6" s="4">
        <f>+L6/$L$13</f>
        <v>0.1688516165189255</v>
      </c>
      <c r="N6" s="6">
        <v>1078332387.3699999</v>
      </c>
      <c r="O6" s="4">
        <f>+N6/$N$13</f>
        <v>1.2653584289938381E-2</v>
      </c>
      <c r="P6" s="21">
        <f>+B6+D6+F6+H6+J6+L6+N6</f>
        <v>44714348349.010002</v>
      </c>
      <c r="Q6" s="10">
        <f>+P6/$P$13</f>
        <v>0.11321065596651625</v>
      </c>
      <c r="R6" s="6">
        <v>853070696.5</v>
      </c>
      <c r="S6" s="4">
        <f>+R6/$R$13</f>
        <v>6.8888711441540657E-2</v>
      </c>
      <c r="T6" s="6">
        <v>4313430843.6300001</v>
      </c>
      <c r="U6" s="4">
        <f>+T6/$T$13</f>
        <v>0.21089969822332952</v>
      </c>
      <c r="V6" s="21">
        <f>+R6+T6</f>
        <v>5166501540.1300001</v>
      </c>
      <c r="W6" s="10">
        <f>+V6/$V$13</f>
        <v>0.15734337020624065</v>
      </c>
      <c r="X6" s="31">
        <v>1772554765.3499999</v>
      </c>
      <c r="Y6" s="30">
        <f>+X6/$X$13</f>
        <v>6.5248117458297838E-2</v>
      </c>
      <c r="Z6" s="21">
        <f>P6+V6+X6</f>
        <v>51653404654.489998</v>
      </c>
      <c r="AA6" s="10">
        <f>+Z6/$Z$13</f>
        <v>0.11353192338144373</v>
      </c>
    </row>
    <row r="7" spans="1:27">
      <c r="A7" s="11" t="s">
        <v>5</v>
      </c>
      <c r="B7" s="6">
        <v>30617374.280000001</v>
      </c>
      <c r="C7" s="4">
        <f t="shared" ref="C7:C12" si="0">+B7/$B$13</f>
        <v>1.5990862383261969E-2</v>
      </c>
      <c r="D7" s="6">
        <v>9475203.2300000004</v>
      </c>
      <c r="E7" s="4">
        <f t="shared" ref="E7:E12" si="1">+D7/$D$13</f>
        <v>7.4918797006606599E-2</v>
      </c>
      <c r="F7" s="6">
        <v>1265817204.8900001</v>
      </c>
      <c r="G7" s="4">
        <f t="shared" ref="G7:G12" si="2">+F7/$F$13</f>
        <v>9.0845049062515879E-3</v>
      </c>
      <c r="H7" s="6">
        <v>1268664189.05</v>
      </c>
      <c r="I7" s="4">
        <f t="shared" ref="I7:I12" si="3">+H7/$H$13</f>
        <v>1.8595456572933277E-2</v>
      </c>
      <c r="J7" s="6">
        <v>133586040.68000001</v>
      </c>
      <c r="K7" s="4">
        <f t="shared" ref="K7:K9" si="4">+J7/$J$13</f>
        <v>3.2319228570259623E-2</v>
      </c>
      <c r="L7" s="6">
        <v>319579847.68000001</v>
      </c>
      <c r="M7" s="4">
        <f t="shared" ref="M7:M12" si="5">+L7/$L$13</f>
        <v>3.3286298983175844E-3</v>
      </c>
      <c r="N7" s="6">
        <v>639291891.40999997</v>
      </c>
      <c r="O7" s="4">
        <f t="shared" ref="O7:O12" si="6">+N7/$N$13</f>
        <v>7.5017071995398931E-3</v>
      </c>
      <c r="P7" s="21">
        <f t="shared" ref="P7:P13" si="7">+B7+D7+F7+H7+J7+L7+N7</f>
        <v>3667031751.2199993</v>
      </c>
      <c r="Q7" s="10">
        <f t="shared" ref="Q7:Q12" si="8">+P7/$P$13</f>
        <v>9.2844262598953987E-3</v>
      </c>
      <c r="R7" s="6">
        <v>79106940.980000004</v>
      </c>
      <c r="S7" s="4">
        <f t="shared" ref="S7:S12" si="9">+R7/$R$13</f>
        <v>6.3881871133926686E-3</v>
      </c>
      <c r="T7" s="6">
        <v>1674099261.48</v>
      </c>
      <c r="U7" s="4">
        <f t="shared" ref="U7:U12" si="10">+T7/$T$13</f>
        <v>8.1852947651504387E-2</v>
      </c>
      <c r="V7" s="21">
        <f t="shared" ref="V7:V12" si="11">+R7+T7</f>
        <v>1753206202.46</v>
      </c>
      <c r="W7" s="10">
        <f t="shared" ref="W7:W12" si="12">+V7/$V$13</f>
        <v>5.3393068872403734E-2</v>
      </c>
      <c r="X7" s="31">
        <v>458842878.89999998</v>
      </c>
      <c r="Y7" s="30">
        <f t="shared" ref="Y7:Y12" si="13">+X7/$X$13</f>
        <v>1.6890103844807974E-2</v>
      </c>
      <c r="Z7" s="21">
        <f t="shared" ref="Z7:Z12" si="14">P7+V7+X7</f>
        <v>5879080832.579999</v>
      </c>
      <c r="AA7" s="10">
        <f t="shared" ref="AA7:AA12" si="15">+Z7/$Z$13</f>
        <v>1.2921962436018578E-2</v>
      </c>
    </row>
    <row r="8" spans="1:27">
      <c r="A8" s="11" t="s">
        <v>6</v>
      </c>
      <c r="B8" s="26">
        <v>0</v>
      </c>
      <c r="C8" s="26">
        <v>0</v>
      </c>
      <c r="D8" s="26">
        <v>0</v>
      </c>
      <c r="E8" s="26">
        <v>0</v>
      </c>
      <c r="F8" s="6">
        <v>267284554.09999999</v>
      </c>
      <c r="G8" s="4">
        <f t="shared" si="2"/>
        <v>1.9182452519261853E-3</v>
      </c>
      <c r="H8" s="6">
        <v>205549005.78</v>
      </c>
      <c r="I8" s="4">
        <f t="shared" si="3"/>
        <v>3.0128363703982182E-3</v>
      </c>
      <c r="J8" s="6">
        <v>229370673.53</v>
      </c>
      <c r="K8" s="4">
        <f t="shared" si="4"/>
        <v>5.549294812089095E-2</v>
      </c>
      <c r="L8" s="6">
        <v>207084208.86000001</v>
      </c>
      <c r="M8" s="4">
        <f t="shared" si="5"/>
        <v>2.1569153815075731E-3</v>
      </c>
      <c r="N8" s="6">
        <v>140674529.28</v>
      </c>
      <c r="O8" s="4">
        <f t="shared" si="6"/>
        <v>1.6507312907788185E-3</v>
      </c>
      <c r="P8" s="21">
        <f t="shared" si="7"/>
        <v>1049962971.55</v>
      </c>
      <c r="Q8" s="10">
        <f t="shared" si="8"/>
        <v>2.6583636156772912E-3</v>
      </c>
      <c r="R8" s="6">
        <v>14931239.220000001</v>
      </c>
      <c r="S8" s="4">
        <f t="shared" si="9"/>
        <v>1.2057544987904702E-3</v>
      </c>
      <c r="T8" s="6">
        <v>48402480.020000003</v>
      </c>
      <c r="U8" s="4">
        <f t="shared" si="10"/>
        <v>2.3665775109281829E-3</v>
      </c>
      <c r="V8" s="21">
        <f t="shared" si="11"/>
        <v>63333719.240000002</v>
      </c>
      <c r="W8" s="10">
        <f t="shared" si="12"/>
        <v>1.9287985797574506E-3</v>
      </c>
      <c r="X8" s="31">
        <v>144975241.40000001</v>
      </c>
      <c r="Y8" s="30">
        <f t="shared" si="13"/>
        <v>5.336569433184472E-3</v>
      </c>
      <c r="Z8" s="21">
        <f t="shared" si="14"/>
        <v>1258271932.1900001</v>
      </c>
      <c r="AA8" s="10">
        <f t="shared" si="15"/>
        <v>2.765626652375926E-3</v>
      </c>
    </row>
    <row r="9" spans="1:27">
      <c r="A9" s="11" t="s">
        <v>7</v>
      </c>
      <c r="B9" s="6">
        <v>1483198440.5</v>
      </c>
      <c r="C9" s="4">
        <f t="shared" si="0"/>
        <v>0.7746458573554813</v>
      </c>
      <c r="D9" s="6">
        <v>93757014.200000003</v>
      </c>
      <c r="E9" s="4">
        <f t="shared" si="1"/>
        <v>0.74132053363834094</v>
      </c>
      <c r="F9" s="6">
        <v>98383297797.139999</v>
      </c>
      <c r="G9" s="4">
        <f t="shared" si="2"/>
        <v>0.70607631819082251</v>
      </c>
      <c r="H9" s="6">
        <v>51446260505.800003</v>
      </c>
      <c r="I9" s="4">
        <f t="shared" si="3"/>
        <v>0.75407401843019362</v>
      </c>
      <c r="J9" s="6">
        <v>2624069764.8299999</v>
      </c>
      <c r="K9" s="4">
        <f t="shared" si="4"/>
        <v>0.63485608288220874</v>
      </c>
      <c r="L9" s="6">
        <v>72022847813.429993</v>
      </c>
      <c r="M9" s="4">
        <f t="shared" si="5"/>
        <v>0.75016433712620367</v>
      </c>
      <c r="N9" s="6">
        <v>67719388264.559998</v>
      </c>
      <c r="O9" s="4">
        <f t="shared" si="6"/>
        <v>0.79464643509279553</v>
      </c>
      <c r="P9" s="21">
        <f t="shared" si="7"/>
        <v>293772819600.45996</v>
      </c>
      <c r="Q9" s="10">
        <f t="shared" si="8"/>
        <v>0.74379287275999117</v>
      </c>
      <c r="R9" s="6">
        <v>9496898961.7099991</v>
      </c>
      <c r="S9" s="4">
        <f t="shared" si="9"/>
        <v>0.7669108021725457</v>
      </c>
      <c r="T9" s="6">
        <v>12596673312.5</v>
      </c>
      <c r="U9" s="4">
        <f t="shared" si="10"/>
        <v>0.61589827136034658</v>
      </c>
      <c r="V9" s="21">
        <f t="shared" si="11"/>
        <v>22093572274.209999</v>
      </c>
      <c r="W9" s="10">
        <f t="shared" si="12"/>
        <v>0.6728493342192805</v>
      </c>
      <c r="X9" s="31">
        <v>20952156798.02</v>
      </c>
      <c r="Y9" s="30">
        <f t="shared" si="13"/>
        <v>0.77125334262489986</v>
      </c>
      <c r="Z9" s="21">
        <f t="shared" si="14"/>
        <v>336818548672.69</v>
      </c>
      <c r="AA9" s="10">
        <f t="shared" si="15"/>
        <v>0.74031243278429115</v>
      </c>
    </row>
    <row r="10" spans="1:27">
      <c r="A10" s="11" t="s">
        <v>8</v>
      </c>
      <c r="B10" s="6">
        <v>24650009.600000001</v>
      </c>
      <c r="C10" s="4">
        <f t="shared" si="0"/>
        <v>1.2874223232041517E-2</v>
      </c>
      <c r="D10" s="26">
        <v>0</v>
      </c>
      <c r="E10" s="26">
        <v>0</v>
      </c>
      <c r="F10" s="6">
        <v>12046126639.33</v>
      </c>
      <c r="G10" s="4">
        <f t="shared" si="2"/>
        <v>8.645252737406986E-2</v>
      </c>
      <c r="H10" s="6">
        <v>5246306026.4399996</v>
      </c>
      <c r="I10" s="4">
        <f t="shared" si="3"/>
        <v>7.6897776988594624E-2</v>
      </c>
      <c r="J10" s="26">
        <v>0</v>
      </c>
      <c r="K10" s="26">
        <v>0</v>
      </c>
      <c r="L10" s="6">
        <v>4920081399.8400002</v>
      </c>
      <c r="M10" s="4">
        <f t="shared" si="5"/>
        <v>5.1245815931617561E-2</v>
      </c>
      <c r="N10" s="6">
        <v>10670662366.030001</v>
      </c>
      <c r="O10" s="4">
        <f t="shared" si="6"/>
        <v>0.12521382762818273</v>
      </c>
      <c r="P10" s="21">
        <f t="shared" si="7"/>
        <v>32907826441.239998</v>
      </c>
      <c r="Q10" s="10">
        <f t="shared" si="8"/>
        <v>8.3318146308790683E-2</v>
      </c>
      <c r="R10" s="6">
        <v>834680683.90999997</v>
      </c>
      <c r="S10" s="4">
        <f t="shared" si="9"/>
        <v>6.7403647805060668E-2</v>
      </c>
      <c r="T10" s="6">
        <v>94655879.069999993</v>
      </c>
      <c r="U10" s="4">
        <f t="shared" si="10"/>
        <v>4.6280784495265131E-3</v>
      </c>
      <c r="V10" s="21">
        <f t="shared" si="11"/>
        <v>929336562.98000002</v>
      </c>
      <c r="W10" s="10">
        <f t="shared" si="12"/>
        <v>2.8302507168415182E-2</v>
      </c>
      <c r="X10" s="31">
        <v>2451381192.79</v>
      </c>
      <c r="Y10" s="30">
        <f t="shared" si="13"/>
        <v>9.0235862456211124E-2</v>
      </c>
      <c r="Z10" s="21">
        <f t="shared" si="14"/>
        <v>36288544197.009995</v>
      </c>
      <c r="AA10" s="10">
        <f t="shared" si="15"/>
        <v>7.9760632371809165E-2</v>
      </c>
    </row>
    <row r="11" spans="1:27">
      <c r="A11" s="11" t="s">
        <v>9</v>
      </c>
      <c r="B11" s="6">
        <v>109890847.77</v>
      </c>
      <c r="C11" s="4">
        <f t="shared" si="0"/>
        <v>5.7393864274570973E-2</v>
      </c>
      <c r="D11" s="6">
        <v>7168065.0300000003</v>
      </c>
      <c r="E11" s="4">
        <f t="shared" si="1"/>
        <v>5.6676653352661165E-2</v>
      </c>
      <c r="F11" s="6">
        <v>5638009796.0100002</v>
      </c>
      <c r="G11" s="4">
        <f t="shared" si="2"/>
        <v>4.0462815211773223E-2</v>
      </c>
      <c r="H11" s="6">
        <v>2933888258.5500002</v>
      </c>
      <c r="I11" s="4">
        <f t="shared" si="3"/>
        <v>4.3003493101321545E-2</v>
      </c>
      <c r="J11" s="26">
        <v>0</v>
      </c>
      <c r="K11" s="26">
        <v>0</v>
      </c>
      <c r="L11" s="6">
        <v>1426857163.8099999</v>
      </c>
      <c r="M11" s="4">
        <f t="shared" si="5"/>
        <v>1.4861636146852165E-2</v>
      </c>
      <c r="N11" s="6">
        <v>3563730520.6599998</v>
      </c>
      <c r="O11" s="4">
        <f t="shared" si="6"/>
        <v>4.1818241812971307E-2</v>
      </c>
      <c r="P11" s="21">
        <f t="shared" si="7"/>
        <v>13679544651.83</v>
      </c>
      <c r="Q11" s="10">
        <f t="shared" si="8"/>
        <v>3.4634748811926089E-2</v>
      </c>
      <c r="R11" s="6">
        <v>690631094.08000004</v>
      </c>
      <c r="S11" s="4">
        <f t="shared" si="9"/>
        <v>5.5771094175232454E-2</v>
      </c>
      <c r="T11" s="6">
        <v>1620662574.3800001</v>
      </c>
      <c r="U11" s="4">
        <f t="shared" si="10"/>
        <v>7.9240229007808624E-2</v>
      </c>
      <c r="V11" s="21">
        <f t="shared" si="11"/>
        <v>2311293668.46</v>
      </c>
      <c r="W11" s="10">
        <f t="shared" si="12"/>
        <v>7.0389359706392568E-2</v>
      </c>
      <c r="X11" s="31">
        <v>1074692740.49</v>
      </c>
      <c r="Y11" s="30">
        <f t="shared" si="13"/>
        <v>3.9559668075601392E-2</v>
      </c>
      <c r="Z11" s="21">
        <f t="shared" si="14"/>
        <v>17065531060.780001</v>
      </c>
      <c r="AA11" s="10">
        <f t="shared" si="15"/>
        <v>3.7509290584346926E-2</v>
      </c>
    </row>
    <row r="12" spans="1:27">
      <c r="A12" s="11" t="s">
        <v>10</v>
      </c>
      <c r="B12" s="6">
        <v>185085554.25</v>
      </c>
      <c r="C12" s="4">
        <f t="shared" si="0"/>
        <v>9.666660504832543E-2</v>
      </c>
      <c r="D12" s="6">
        <v>5993832.3600000003</v>
      </c>
      <c r="E12" s="4">
        <f t="shared" si="1"/>
        <v>4.7392198243168419E-2</v>
      </c>
      <c r="F12" s="6">
        <v>1655018714.73</v>
      </c>
      <c r="G12" s="4">
        <f t="shared" si="2"/>
        <v>1.1877722609410599E-2</v>
      </c>
      <c r="H12" s="6">
        <v>1019195815.71</v>
      </c>
      <c r="I12" s="4">
        <f t="shared" si="3"/>
        <v>1.4938871684036846E-2</v>
      </c>
      <c r="J12" s="26">
        <v>0</v>
      </c>
      <c r="K12" s="26">
        <v>0</v>
      </c>
      <c r="L12" s="6">
        <v>901629228.71000004</v>
      </c>
      <c r="M12" s="4">
        <f t="shared" si="5"/>
        <v>9.3910489965758574E-3</v>
      </c>
      <c r="N12" s="6">
        <v>1407440665.1700001</v>
      </c>
      <c r="O12" s="4">
        <f t="shared" si="6"/>
        <v>1.6515472685793321E-2</v>
      </c>
      <c r="P12" s="21">
        <f t="shared" si="7"/>
        <v>5174363810.9300003</v>
      </c>
      <c r="Q12" s="10">
        <f t="shared" si="8"/>
        <v>1.3100786277203076E-2</v>
      </c>
      <c r="R12" s="6">
        <v>413996585.18000001</v>
      </c>
      <c r="S12" s="4">
        <f t="shared" si="9"/>
        <v>3.3431802793437333E-2</v>
      </c>
      <c r="T12" s="6">
        <v>104598246</v>
      </c>
      <c r="U12" s="4">
        <f t="shared" si="10"/>
        <v>5.1141977965560807E-3</v>
      </c>
      <c r="V12" s="21">
        <f t="shared" si="11"/>
        <v>518594831.18000001</v>
      </c>
      <c r="W12" s="10">
        <f t="shared" si="12"/>
        <v>1.5793561247509944E-2</v>
      </c>
      <c r="X12" s="31">
        <v>311770439.48000002</v>
      </c>
      <c r="Y12" s="30">
        <f t="shared" si="13"/>
        <v>1.1476336106997213E-2</v>
      </c>
      <c r="Z12" s="21">
        <f t="shared" si="14"/>
        <v>6004729081.5900002</v>
      </c>
      <c r="AA12" s="10">
        <f t="shared" si="15"/>
        <v>1.3198131789714336E-2</v>
      </c>
    </row>
    <row r="13" spans="1:27">
      <c r="A13" s="12" t="s">
        <v>11</v>
      </c>
      <c r="B13" s="7">
        <f t="shared" ref="B13:O13" si="16">SUM(B6:B12)</f>
        <v>1914679367.8899999</v>
      </c>
      <c r="C13" s="5">
        <f t="shared" si="16"/>
        <v>1</v>
      </c>
      <c r="D13" s="7">
        <f t="shared" si="16"/>
        <v>126472976.19000001</v>
      </c>
      <c r="E13" s="5">
        <f t="shared" si="16"/>
        <v>0.99999999999999989</v>
      </c>
      <c r="F13" s="7">
        <f t="shared" si="16"/>
        <v>139338050664.59</v>
      </c>
      <c r="G13" s="5">
        <f t="shared" si="16"/>
        <v>0.99999999999999989</v>
      </c>
      <c r="H13" s="7">
        <f t="shared" si="16"/>
        <v>68224417296.460007</v>
      </c>
      <c r="I13" s="5">
        <f t="shared" si="16"/>
        <v>0.99999999999999989</v>
      </c>
      <c r="J13" s="7">
        <f t="shared" si="16"/>
        <v>4133330113.0500002</v>
      </c>
      <c r="K13" s="5">
        <f t="shared" si="16"/>
        <v>1</v>
      </c>
      <c r="L13" s="7">
        <f t="shared" si="16"/>
        <v>96009426533.580002</v>
      </c>
      <c r="M13" s="5">
        <f t="shared" si="16"/>
        <v>1</v>
      </c>
      <c r="N13" s="7">
        <f t="shared" si="16"/>
        <v>85219520624.479996</v>
      </c>
      <c r="O13" s="5">
        <f t="shared" si="16"/>
        <v>1</v>
      </c>
      <c r="P13" s="21">
        <f t="shared" si="7"/>
        <v>394965897576.23999</v>
      </c>
      <c r="Q13" s="5">
        <f t="shared" ref="Q13:AA13" si="17">SUM(Q6:Q12)</f>
        <v>0.99999999999999989</v>
      </c>
      <c r="R13" s="7">
        <f t="shared" si="17"/>
        <v>12383316201.58</v>
      </c>
      <c r="S13" s="5">
        <f t="shared" si="17"/>
        <v>1</v>
      </c>
      <c r="T13" s="7">
        <f t="shared" si="17"/>
        <v>20452522597.080002</v>
      </c>
      <c r="U13" s="5">
        <f t="shared" si="17"/>
        <v>0.99999999999999989</v>
      </c>
      <c r="V13" s="7">
        <f t="shared" si="17"/>
        <v>32835838798.66</v>
      </c>
      <c r="W13" s="5">
        <f t="shared" si="17"/>
        <v>1</v>
      </c>
      <c r="X13" s="7">
        <f t="shared" si="17"/>
        <v>27166374056.430004</v>
      </c>
      <c r="Y13" s="5">
        <f t="shared" si="17"/>
        <v>0.99999999999999978</v>
      </c>
      <c r="Z13" s="7">
        <f t="shared" si="17"/>
        <v>454968110431.33008</v>
      </c>
      <c r="AA13" s="5">
        <f t="shared" si="17"/>
        <v>0.99999999999999978</v>
      </c>
    </row>
    <row r="14" spans="1:27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  <c r="Z14" s="28"/>
    </row>
    <row r="15" spans="1:27">
      <c r="A15" s="24" t="s">
        <v>30</v>
      </c>
    </row>
    <row r="16" spans="1:27">
      <c r="A16" s="24" t="s">
        <v>31</v>
      </c>
    </row>
  </sheetData>
  <mergeCells count="17">
    <mergeCell ref="V4:W4"/>
    <mergeCell ref="X4:Y4"/>
    <mergeCell ref="A1:AA1"/>
    <mergeCell ref="A2:AA2"/>
    <mergeCell ref="A3:AA3"/>
    <mergeCell ref="A4:A5"/>
    <mergeCell ref="B4:C4"/>
    <mergeCell ref="D4:E4"/>
    <mergeCell ref="F4:G4"/>
    <mergeCell ref="H4:I4"/>
    <mergeCell ref="J4:K4"/>
    <mergeCell ref="L4:M4"/>
    <mergeCell ref="Z4:AA4"/>
    <mergeCell ref="N4:O4"/>
    <mergeCell ref="P4:Q4"/>
    <mergeCell ref="R4:S4"/>
    <mergeCell ref="T4:U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opLeftCell="K1" zoomScaleNormal="100" workbookViewId="0">
      <selection activeCell="K14" sqref="A14:XFD14"/>
    </sheetView>
  </sheetViews>
  <sheetFormatPr baseColWidth="10" defaultColWidth="9.140625" defaultRowHeight="15"/>
  <cols>
    <col min="1" max="1" width="14.42578125" customWidth="1"/>
    <col min="2" max="2" width="15.140625" customWidth="1"/>
    <col min="3" max="3" width="8.5703125" customWidth="1"/>
    <col min="4" max="4" width="15.28515625" customWidth="1"/>
    <col min="5" max="5" width="9.42578125" bestFit="1" customWidth="1"/>
    <col min="6" max="6" width="17.28515625" customWidth="1"/>
    <col min="7" max="7" width="8.5703125" customWidth="1"/>
    <col min="8" max="8" width="16.140625" customWidth="1"/>
    <col min="9" max="9" width="8.5703125" customWidth="1"/>
    <col min="10" max="10" width="15.140625" customWidth="1"/>
    <col min="11" max="11" width="8.5703125" customWidth="1"/>
    <col min="12" max="12" width="16.140625" customWidth="1"/>
    <col min="13" max="13" width="8.5703125" customWidth="1"/>
    <col min="14" max="14" width="16.140625" customWidth="1"/>
    <col min="15" max="15" width="8.5703125" customWidth="1"/>
    <col min="16" max="16" width="17.28515625" customWidth="1"/>
    <col min="17" max="17" width="8.5703125" customWidth="1"/>
    <col min="18" max="18" width="16.140625" customWidth="1"/>
    <col min="19" max="19" width="8.5703125" customWidth="1"/>
    <col min="20" max="20" width="16.140625" customWidth="1"/>
    <col min="21" max="21" width="8.5703125" customWidth="1"/>
    <col min="22" max="22" width="17.140625" customWidth="1"/>
    <col min="23" max="23" width="8.5703125" customWidth="1"/>
    <col min="24" max="24" width="16.140625" customWidth="1"/>
    <col min="25" max="25" width="8.5703125" customWidth="1"/>
    <col min="26" max="26" width="17.140625" customWidth="1"/>
    <col min="27" max="27" width="8.5703125" customWidth="1"/>
  </cols>
  <sheetData>
    <row r="1" spans="1:27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7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 spans="1:27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 spans="1:27" ht="32.25" customHeight="1">
      <c r="A4" s="44" t="s">
        <v>14</v>
      </c>
      <c r="B4" s="39" t="s">
        <v>18</v>
      </c>
      <c r="C4" s="46"/>
      <c r="D4" s="39" t="s">
        <v>40</v>
      </c>
      <c r="E4" s="46"/>
      <c r="F4" s="36" t="s">
        <v>19</v>
      </c>
      <c r="G4" s="36"/>
      <c r="H4" s="35" t="s">
        <v>20</v>
      </c>
      <c r="I4" s="36"/>
      <c r="J4" s="35" t="s">
        <v>21</v>
      </c>
      <c r="K4" s="36"/>
      <c r="L4" s="35" t="s">
        <v>22</v>
      </c>
      <c r="M4" s="36"/>
      <c r="N4" s="35" t="s">
        <v>23</v>
      </c>
      <c r="O4" s="36"/>
      <c r="P4" s="35" t="s">
        <v>25</v>
      </c>
      <c r="Q4" s="36"/>
      <c r="R4" s="37" t="s">
        <v>34</v>
      </c>
      <c r="S4" s="38"/>
      <c r="T4" s="37" t="s">
        <v>35</v>
      </c>
      <c r="U4" s="38"/>
      <c r="V4" s="37" t="s">
        <v>41</v>
      </c>
      <c r="W4" s="38"/>
      <c r="X4" s="39" t="s">
        <v>17</v>
      </c>
      <c r="Y4" s="40"/>
      <c r="Z4" s="35" t="s">
        <v>2</v>
      </c>
      <c r="AA4" s="36"/>
    </row>
    <row r="5" spans="1:27" ht="29.2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8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  <c r="Z5" s="9" t="s">
        <v>3</v>
      </c>
      <c r="AA5" s="9" t="s">
        <v>13</v>
      </c>
    </row>
    <row r="6" spans="1:27">
      <c r="A6" s="11" t="s">
        <v>4</v>
      </c>
      <c r="B6" s="6">
        <v>64523598.090000004</v>
      </c>
      <c r="C6" s="4">
        <f>+B6/$B$13</f>
        <v>3.4876588257447057E-2</v>
      </c>
      <c r="D6" s="6">
        <v>10002380.65</v>
      </c>
      <c r="E6" s="4">
        <f>+D6/$D$13</f>
        <v>0.14301771241891709</v>
      </c>
      <c r="F6" s="6">
        <v>15948353309.879999</v>
      </c>
      <c r="G6" s="4">
        <f>+F6/$F$13</f>
        <v>0.11633165375605681</v>
      </c>
      <c r="H6" s="6">
        <v>6516046869.6000004</v>
      </c>
      <c r="I6" s="4">
        <f>+H6/$H$13</f>
        <v>9.72981815411742E-2</v>
      </c>
      <c r="J6" s="6">
        <v>1165966194.51</v>
      </c>
      <c r="K6" s="4">
        <f>+J6/$J$13</f>
        <v>0.28668332392261375</v>
      </c>
      <c r="L6" s="6">
        <v>16704263662.57</v>
      </c>
      <c r="M6" s="4">
        <f>+L6/$L$13</f>
        <v>0.17670714614123131</v>
      </c>
      <c r="N6" s="6">
        <v>1607758195.47</v>
      </c>
      <c r="O6" s="4">
        <f>+N6/$N$13</f>
        <v>1.9248881436283765E-2</v>
      </c>
      <c r="P6" s="21">
        <f>+B6+D6+F6+H6+J6+L6+N6</f>
        <v>42016914210.770004</v>
      </c>
      <c r="Q6" s="10">
        <f>+P6/$P$13</f>
        <v>0.10826134715026051</v>
      </c>
      <c r="R6" s="6">
        <v>740423383.25</v>
      </c>
      <c r="S6" s="4">
        <f>+R6/$R$13</f>
        <v>6.0649144512354369E-2</v>
      </c>
      <c r="T6" s="6">
        <v>3893509074.3699999</v>
      </c>
      <c r="U6" s="4">
        <f>+T6/$T$13</f>
        <v>0.19164475778728518</v>
      </c>
      <c r="V6" s="21">
        <f>+R6+T6</f>
        <v>4633932457.6199999</v>
      </c>
      <c r="W6" s="10">
        <f>+V6/$V$13</f>
        <v>0.14247473939660521</v>
      </c>
      <c r="X6" s="29">
        <v>2180935757.4000001</v>
      </c>
      <c r="Y6" s="30">
        <f>+X6/$X$13</f>
        <v>8.1771191662613985E-2</v>
      </c>
      <c r="Z6" s="21">
        <f>P6+V6+X6</f>
        <v>48831782425.790009</v>
      </c>
      <c r="AA6" s="10">
        <f>+Z6/$Z$13</f>
        <v>0.10916957519525253</v>
      </c>
    </row>
    <row r="7" spans="1:27">
      <c r="A7" s="11" t="s">
        <v>5</v>
      </c>
      <c r="B7" s="6">
        <v>35691292.07</v>
      </c>
      <c r="C7" s="4">
        <f t="shared" ref="C7:C12" si="0">+B7/$B$13</f>
        <v>1.929201927278441E-2</v>
      </c>
      <c r="D7" s="6">
        <v>9721551.3399999999</v>
      </c>
      <c r="E7" s="4">
        <f t="shared" ref="E7:E11" si="1">+D7/$D$13</f>
        <v>0.13900231179562816</v>
      </c>
      <c r="F7" s="6">
        <v>2074372711.6700001</v>
      </c>
      <c r="G7" s="4">
        <f t="shared" ref="G7:G12" si="2">+F7/$F$13</f>
        <v>1.5131042269142133E-2</v>
      </c>
      <c r="H7" s="6">
        <v>960291862.66999996</v>
      </c>
      <c r="I7" s="4">
        <f t="shared" ref="I7:I12" si="3">+H7/$H$13</f>
        <v>1.4339162049691278E-2</v>
      </c>
      <c r="J7" s="6">
        <v>132459207.36</v>
      </c>
      <c r="K7" s="4">
        <f t="shared" ref="K7:K9" si="4">+J7/$J$13</f>
        <v>3.2568565048387309E-2</v>
      </c>
      <c r="L7" s="6">
        <v>520039743.04000002</v>
      </c>
      <c r="M7" s="4">
        <f t="shared" ref="M7:M12" si="5">+L7/$L$13</f>
        <v>5.501274448782221E-3</v>
      </c>
      <c r="N7" s="6">
        <v>181211683.88</v>
      </c>
      <c r="O7" s="4">
        <f t="shared" ref="O7:O12" si="6">+N7/$N$13</f>
        <v>2.1695564841177888E-3</v>
      </c>
      <c r="P7" s="21">
        <f t="shared" ref="P7:P12" si="7">+B7+D7+F7+H7+J7+L7+N7</f>
        <v>3913788052.0300002</v>
      </c>
      <c r="Q7" s="10">
        <f t="shared" ref="Q7:Q12" si="8">+P7/$P$13</f>
        <v>1.0084319016096462E-2</v>
      </c>
      <c r="R7" s="6">
        <v>148213315.22</v>
      </c>
      <c r="S7" s="4">
        <f t="shared" ref="S7:S12" si="9">+R7/$R$13</f>
        <v>1.214036587280202E-2</v>
      </c>
      <c r="T7" s="6">
        <v>1878580887.3199999</v>
      </c>
      <c r="U7" s="4">
        <f t="shared" ref="U7:U12" si="10">+T7/$T$13</f>
        <v>9.2466762567522384E-2</v>
      </c>
      <c r="V7" s="21">
        <f t="shared" ref="V7:V12" si="11">+R7+T7</f>
        <v>2026794202.54</v>
      </c>
      <c r="W7" s="10">
        <f t="shared" ref="W7:W12" si="12">+V7/$V$13</f>
        <v>6.231574984279082E-2</v>
      </c>
      <c r="X7" s="29">
        <v>576584041.58000004</v>
      </c>
      <c r="Y7" s="30">
        <f t="shared" ref="Y7:Y12" si="13">+X7/$X$13</f>
        <v>2.1618226953117669E-2</v>
      </c>
      <c r="Z7" s="21">
        <f t="shared" ref="Z7:Z12" si="14">P7+V7+X7</f>
        <v>6517166296.1499996</v>
      </c>
      <c r="AA7" s="10">
        <f t="shared" ref="AA7:AA12" si="15">+Z7/$Z$13</f>
        <v>1.4569942784880894E-2</v>
      </c>
    </row>
    <row r="8" spans="1:27">
      <c r="A8" s="11" t="s">
        <v>6</v>
      </c>
      <c r="B8" s="26">
        <v>0</v>
      </c>
      <c r="C8" s="26">
        <v>0</v>
      </c>
      <c r="D8" s="26">
        <v>0</v>
      </c>
      <c r="E8" s="26">
        <v>0</v>
      </c>
      <c r="F8" s="6">
        <v>420310472.95999998</v>
      </c>
      <c r="G8" s="4">
        <f t="shared" si="2"/>
        <v>3.0658596195092132E-3</v>
      </c>
      <c r="H8" s="6">
        <v>203854399.13999999</v>
      </c>
      <c r="I8" s="4">
        <f t="shared" si="3"/>
        <v>3.0439717105209055E-3</v>
      </c>
      <c r="J8" s="6">
        <v>250994904.28</v>
      </c>
      <c r="K8" s="4">
        <f t="shared" si="4"/>
        <v>6.1713670418093357E-2</v>
      </c>
      <c r="L8" s="6">
        <v>205693322.25999999</v>
      </c>
      <c r="M8" s="4">
        <f t="shared" si="5"/>
        <v>2.1759402683710419E-3</v>
      </c>
      <c r="N8" s="6">
        <v>437445173.56999999</v>
      </c>
      <c r="O8" s="4">
        <f t="shared" si="6"/>
        <v>5.2373113722253275E-3</v>
      </c>
      <c r="P8" s="21">
        <f t="shared" si="7"/>
        <v>1518298272.2099998</v>
      </c>
      <c r="Q8" s="10">
        <f t="shared" si="8"/>
        <v>3.9120677806280812E-3</v>
      </c>
      <c r="R8" s="6">
        <v>13808533.529999999</v>
      </c>
      <c r="S8" s="4">
        <f t="shared" si="9"/>
        <v>1.131076846720671E-3</v>
      </c>
      <c r="T8" s="6">
        <v>48066065.479999997</v>
      </c>
      <c r="U8" s="4">
        <f t="shared" si="10"/>
        <v>2.3658887909983614E-3</v>
      </c>
      <c r="V8" s="21">
        <f t="shared" si="11"/>
        <v>61874599.009999998</v>
      </c>
      <c r="W8" s="10">
        <f t="shared" si="12"/>
        <v>1.9023944457202762E-3</v>
      </c>
      <c r="X8" s="29">
        <v>142348307.74000001</v>
      </c>
      <c r="Y8" s="30">
        <f t="shared" si="13"/>
        <v>5.33715434558829E-3</v>
      </c>
      <c r="Z8" s="21">
        <f t="shared" si="14"/>
        <v>1722521178.9599998</v>
      </c>
      <c r="AA8" s="10">
        <f t="shared" si="15"/>
        <v>3.8509121729821123E-3</v>
      </c>
    </row>
    <row r="9" spans="1:27">
      <c r="A9" s="11" t="s">
        <v>7</v>
      </c>
      <c r="B9" s="6">
        <v>1438816117.3399999</v>
      </c>
      <c r="C9" s="4">
        <f t="shared" si="0"/>
        <v>0.7777154217694342</v>
      </c>
      <c r="D9" s="6">
        <v>43050547.219999999</v>
      </c>
      <c r="E9" s="4">
        <f t="shared" si="1"/>
        <v>0.61555253666405607</v>
      </c>
      <c r="F9" s="6">
        <v>99519941161.289993</v>
      </c>
      <c r="G9" s="4">
        <f t="shared" si="2"/>
        <v>0.72592568725112128</v>
      </c>
      <c r="H9" s="6">
        <v>50279232966.790001</v>
      </c>
      <c r="I9" s="4">
        <f t="shared" si="3"/>
        <v>0.75077390246795961</v>
      </c>
      <c r="J9" s="6">
        <v>2517667303.1199999</v>
      </c>
      <c r="K9" s="4">
        <f t="shared" si="4"/>
        <v>0.61903444061090573</v>
      </c>
      <c r="L9" s="6">
        <v>69870027198.520004</v>
      </c>
      <c r="M9" s="4">
        <f t="shared" si="5"/>
        <v>0.73912465442736741</v>
      </c>
      <c r="N9" s="6">
        <v>65745700935.959999</v>
      </c>
      <c r="O9" s="4">
        <f t="shared" si="6"/>
        <v>0.78714025891916461</v>
      </c>
      <c r="P9" s="21">
        <f t="shared" si="7"/>
        <v>289414436230.23999</v>
      </c>
      <c r="Q9" s="10">
        <f t="shared" si="8"/>
        <v>0.74570913498896718</v>
      </c>
      <c r="R9" s="6">
        <v>9374352877.3899994</v>
      </c>
      <c r="S9" s="4">
        <f t="shared" si="9"/>
        <v>0.76786673034968755</v>
      </c>
      <c r="T9" s="6">
        <v>12694866639.67</v>
      </c>
      <c r="U9" s="4">
        <f t="shared" si="10"/>
        <v>0.62486168539240061</v>
      </c>
      <c r="V9" s="21">
        <f t="shared" si="11"/>
        <v>22069219517.059998</v>
      </c>
      <c r="W9" s="10">
        <f t="shared" si="12"/>
        <v>0.67853951867794826</v>
      </c>
      <c r="X9" s="29">
        <v>20122091499.98</v>
      </c>
      <c r="Y9" s="30">
        <f t="shared" si="13"/>
        <v>0.75445019190253026</v>
      </c>
      <c r="Z9" s="21">
        <f t="shared" si="14"/>
        <v>331605747247.27997</v>
      </c>
      <c r="AA9" s="10">
        <f t="shared" si="15"/>
        <v>0.74134624543564698</v>
      </c>
    </row>
    <row r="10" spans="1:27">
      <c r="A10" s="11" t="s">
        <v>8</v>
      </c>
      <c r="B10" s="6">
        <v>24635712.079999998</v>
      </c>
      <c r="C10" s="4">
        <f t="shared" si="0"/>
        <v>1.3316206970428337E-2</v>
      </c>
      <c r="D10" s="26">
        <v>0</v>
      </c>
      <c r="E10" s="26">
        <v>0</v>
      </c>
      <c r="F10" s="6">
        <v>12011708774.610001</v>
      </c>
      <c r="G10" s="4">
        <f t="shared" si="2"/>
        <v>8.7616691142706704E-2</v>
      </c>
      <c r="H10" s="6">
        <v>5238560941.75</v>
      </c>
      <c r="I10" s="4">
        <f t="shared" si="3"/>
        <v>7.8222649978603509E-2</v>
      </c>
      <c r="J10" s="26">
        <v>0</v>
      </c>
      <c r="K10" s="26">
        <v>0</v>
      </c>
      <c r="L10" s="6">
        <v>4916195054.5699997</v>
      </c>
      <c r="M10" s="4">
        <f t="shared" si="5"/>
        <v>5.2006291059287758E-2</v>
      </c>
      <c r="N10" s="6">
        <v>10628356316.950001</v>
      </c>
      <c r="O10" s="4">
        <f t="shared" si="6"/>
        <v>0.12724797247744188</v>
      </c>
      <c r="P10" s="21">
        <f t="shared" si="7"/>
        <v>32819456799.960003</v>
      </c>
      <c r="Q10" s="10">
        <f t="shared" si="8"/>
        <v>8.4563054489915468E-2</v>
      </c>
      <c r="R10" s="6">
        <v>831184828.41999996</v>
      </c>
      <c r="S10" s="4">
        <f t="shared" si="9"/>
        <v>6.8083545057760778E-2</v>
      </c>
      <c r="T10" s="6">
        <v>94004793.349999994</v>
      </c>
      <c r="U10" s="4">
        <f t="shared" si="10"/>
        <v>4.6270666147913359E-3</v>
      </c>
      <c r="V10" s="21">
        <f t="shared" si="11"/>
        <v>925189621.76999998</v>
      </c>
      <c r="W10" s="10">
        <f t="shared" si="12"/>
        <v>2.8445850572847067E-2</v>
      </c>
      <c r="X10" s="29">
        <v>2443402332.4200001</v>
      </c>
      <c r="Y10" s="30">
        <f t="shared" si="13"/>
        <v>9.1612015509977746E-2</v>
      </c>
      <c r="Z10" s="21">
        <f t="shared" si="14"/>
        <v>36188048754.150002</v>
      </c>
      <c r="AA10" s="10">
        <f t="shared" si="15"/>
        <v>8.0902922510343506E-2</v>
      </c>
    </row>
    <row r="11" spans="1:27">
      <c r="A11" s="11" t="s">
        <v>9</v>
      </c>
      <c r="B11" s="6">
        <v>101916611.63</v>
      </c>
      <c r="C11" s="4">
        <f t="shared" si="0"/>
        <v>5.5088429747139817E-2</v>
      </c>
      <c r="D11" s="6">
        <v>7163575.8799999999</v>
      </c>
      <c r="E11" s="4">
        <f t="shared" si="1"/>
        <v>0.10242743912139865</v>
      </c>
      <c r="F11" s="6">
        <v>5474940240.3900003</v>
      </c>
      <c r="G11" s="4">
        <f t="shared" si="2"/>
        <v>3.9935712484221626E-2</v>
      </c>
      <c r="H11" s="6">
        <v>2871134057.9400001</v>
      </c>
      <c r="I11" s="4">
        <f t="shared" si="3"/>
        <v>4.2872024770387061E-2</v>
      </c>
      <c r="J11" s="26">
        <v>0</v>
      </c>
      <c r="K11" s="26">
        <v>0</v>
      </c>
      <c r="L11" s="6">
        <v>1419531313.6199999</v>
      </c>
      <c r="M11" s="4">
        <f t="shared" si="5"/>
        <v>1.5016604883337354E-2</v>
      </c>
      <c r="N11" s="6">
        <v>3523987377.6100001</v>
      </c>
      <c r="O11" s="4">
        <f t="shared" si="6"/>
        <v>4.2190931077633664E-2</v>
      </c>
      <c r="P11" s="21">
        <f t="shared" si="7"/>
        <v>13398673177.07</v>
      </c>
      <c r="Q11" s="10">
        <f t="shared" si="8"/>
        <v>3.4523201796762222E-2</v>
      </c>
      <c r="R11" s="6">
        <v>689600413.26999998</v>
      </c>
      <c r="S11" s="4">
        <f t="shared" si="9"/>
        <v>5.6486161926182693E-2</v>
      </c>
      <c r="T11" s="6">
        <v>1603513319.1500001</v>
      </c>
      <c r="U11" s="4">
        <f t="shared" si="10"/>
        <v>7.8927495939356912E-2</v>
      </c>
      <c r="V11" s="21">
        <f t="shared" si="11"/>
        <v>2293113732.4200001</v>
      </c>
      <c r="W11" s="10">
        <f t="shared" si="12"/>
        <v>7.0504001605823097E-2</v>
      </c>
      <c r="X11" s="29">
        <v>1037501302.45</v>
      </c>
      <c r="Y11" s="30">
        <f t="shared" si="13"/>
        <v>3.8899686781232741E-2</v>
      </c>
      <c r="Z11" s="21">
        <f t="shared" si="14"/>
        <v>16729288211.940001</v>
      </c>
      <c r="AA11" s="10">
        <f t="shared" si="15"/>
        <v>3.7400422362053251E-2</v>
      </c>
    </row>
    <row r="12" spans="1:27">
      <c r="A12" s="11" t="s">
        <v>10</v>
      </c>
      <c r="B12" s="6">
        <v>184471427.97999999</v>
      </c>
      <c r="C12" s="4">
        <f t="shared" si="0"/>
        <v>9.971133398276609E-2</v>
      </c>
      <c r="D12" s="26">
        <v>0</v>
      </c>
      <c r="E12" s="26">
        <v>0</v>
      </c>
      <c r="F12" s="6">
        <v>1644214901.53</v>
      </c>
      <c r="G12" s="4">
        <f t="shared" si="2"/>
        <v>1.1993353477242235E-2</v>
      </c>
      <c r="H12" s="6">
        <v>900751991.08000004</v>
      </c>
      <c r="I12" s="4">
        <f t="shared" si="3"/>
        <v>1.3450107481663342E-2</v>
      </c>
      <c r="J12" s="26">
        <v>0</v>
      </c>
      <c r="K12" s="26">
        <v>0</v>
      </c>
      <c r="L12" s="6">
        <v>895025779.51999998</v>
      </c>
      <c r="M12" s="4">
        <f t="shared" si="5"/>
        <v>9.4680887716230601E-3</v>
      </c>
      <c r="N12" s="6">
        <v>1400299965.1600001</v>
      </c>
      <c r="O12" s="4">
        <f t="shared" si="6"/>
        <v>1.6765088233132931E-2</v>
      </c>
      <c r="P12" s="21">
        <f t="shared" si="7"/>
        <v>5024764065.2700005</v>
      </c>
      <c r="Q12" s="10">
        <f t="shared" si="8"/>
        <v>1.2946874777370295E-2</v>
      </c>
      <c r="R12" s="6">
        <v>410723776.80000001</v>
      </c>
      <c r="S12" s="4">
        <f t="shared" si="9"/>
        <v>3.3642975434491969E-2</v>
      </c>
      <c r="T12" s="6">
        <v>103741906</v>
      </c>
      <c r="U12" s="4">
        <f t="shared" si="10"/>
        <v>5.1063429076451559E-3</v>
      </c>
      <c r="V12" s="21">
        <f t="shared" si="11"/>
        <v>514465682.80000001</v>
      </c>
      <c r="W12" s="10">
        <f t="shared" si="12"/>
        <v>1.5817745458265225E-2</v>
      </c>
      <c r="X12" s="29">
        <v>168336150.97999999</v>
      </c>
      <c r="Y12" s="30">
        <f t="shared" si="13"/>
        <v>6.3115328449391325E-3</v>
      </c>
      <c r="Z12" s="21">
        <f t="shared" si="14"/>
        <v>5707565899.0500002</v>
      </c>
      <c r="AA12" s="10">
        <f t="shared" si="15"/>
        <v>1.2759979538840633E-2</v>
      </c>
    </row>
    <row r="13" spans="1:27">
      <c r="A13" s="12" t="s">
        <v>11</v>
      </c>
      <c r="B13" s="7">
        <f t="shared" ref="B13:O13" si="16">SUM(B6:B12)</f>
        <v>1850054759.1900001</v>
      </c>
      <c r="C13" s="5">
        <f t="shared" si="16"/>
        <v>0.99999999999999989</v>
      </c>
      <c r="D13" s="7">
        <f t="shared" si="16"/>
        <v>69938055.090000004</v>
      </c>
      <c r="E13" s="5">
        <f t="shared" si="16"/>
        <v>1</v>
      </c>
      <c r="F13" s="7">
        <f t="shared" si="16"/>
        <v>137093841572.32999</v>
      </c>
      <c r="G13" s="5">
        <f t="shared" si="16"/>
        <v>1.0000000000000002</v>
      </c>
      <c r="H13" s="7">
        <f t="shared" si="16"/>
        <v>66969873088.970009</v>
      </c>
      <c r="I13" s="5">
        <f t="shared" si="16"/>
        <v>0.99999999999999989</v>
      </c>
      <c r="J13" s="7">
        <f t="shared" si="16"/>
        <v>4067087609.2699995</v>
      </c>
      <c r="K13" s="5">
        <f t="shared" si="16"/>
        <v>1</v>
      </c>
      <c r="L13" s="7">
        <f t="shared" si="16"/>
        <v>94530776074.099991</v>
      </c>
      <c r="M13" s="5">
        <f t="shared" si="16"/>
        <v>1.0000000000000002</v>
      </c>
      <c r="N13" s="7">
        <f t="shared" si="16"/>
        <v>83524759648.600006</v>
      </c>
      <c r="O13" s="5">
        <f t="shared" si="16"/>
        <v>1</v>
      </c>
      <c r="P13" s="21">
        <f t="shared" ref="P13" si="17">+B13+D13+F13+H13+J13+L13+N13</f>
        <v>388106330807.54993</v>
      </c>
      <c r="Q13" s="5">
        <f t="shared" ref="Q13:AA13" si="18">SUM(Q6:Q12)</f>
        <v>1.0000000000000002</v>
      </c>
      <c r="R13" s="7">
        <f t="shared" si="18"/>
        <v>12208307127.879999</v>
      </c>
      <c r="S13" s="5">
        <f t="shared" si="18"/>
        <v>1.0000000000000002</v>
      </c>
      <c r="T13" s="7">
        <f t="shared" si="18"/>
        <v>20316282685.34</v>
      </c>
      <c r="U13" s="5">
        <f t="shared" si="18"/>
        <v>0.99999999999999978</v>
      </c>
      <c r="V13" s="7">
        <f t="shared" si="18"/>
        <v>32524589813.219997</v>
      </c>
      <c r="W13" s="5">
        <f t="shared" si="18"/>
        <v>0.99999999999999989</v>
      </c>
      <c r="X13" s="7">
        <f t="shared" si="18"/>
        <v>26671199392.550003</v>
      </c>
      <c r="Y13" s="5">
        <f t="shared" si="18"/>
        <v>0.99999999999999989</v>
      </c>
      <c r="Z13" s="7">
        <f t="shared" si="18"/>
        <v>447302120013.32001</v>
      </c>
      <c r="AA13" s="5">
        <f t="shared" si="18"/>
        <v>0.99999999999999989</v>
      </c>
    </row>
    <row r="14" spans="1:27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  <c r="Z14" s="28"/>
    </row>
    <row r="15" spans="1:27">
      <c r="A15" s="24" t="s">
        <v>30</v>
      </c>
    </row>
    <row r="16" spans="1:27">
      <c r="A16" s="24" t="s">
        <v>31</v>
      </c>
    </row>
  </sheetData>
  <mergeCells count="17">
    <mergeCell ref="R4:S4"/>
    <mergeCell ref="T4:U4"/>
    <mergeCell ref="V4:W4"/>
    <mergeCell ref="X4:Y4"/>
    <mergeCell ref="Z4:AA4"/>
    <mergeCell ref="A1:AA1"/>
    <mergeCell ref="A2:AA2"/>
    <mergeCell ref="A3:AA3"/>
    <mergeCell ref="A4:A5"/>
    <mergeCell ref="B4:C4"/>
    <mergeCell ref="F4:G4"/>
    <mergeCell ref="H4:I4"/>
    <mergeCell ref="J4:K4"/>
    <mergeCell ref="L4:M4"/>
    <mergeCell ref="N4:O4"/>
    <mergeCell ref="D4:E4"/>
    <mergeCell ref="P4:Q4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opLeftCell="I1" zoomScaleNormal="100" workbookViewId="0">
      <selection activeCell="I14" sqref="A14:XFD14"/>
    </sheetView>
  </sheetViews>
  <sheetFormatPr baseColWidth="10" defaultColWidth="9.140625" defaultRowHeight="15"/>
  <cols>
    <col min="1" max="1" width="14.42578125" customWidth="1"/>
    <col min="2" max="2" width="15.140625" customWidth="1"/>
    <col min="3" max="3" width="8.5703125" customWidth="1"/>
    <col min="4" max="4" width="17.7109375" customWidth="1"/>
    <col min="5" max="5" width="8.5703125" customWidth="1"/>
    <col min="6" max="6" width="16.140625" customWidth="1"/>
    <col min="7" max="7" width="8.5703125" customWidth="1"/>
    <col min="8" max="8" width="15.140625" customWidth="1"/>
    <col min="9" max="9" width="8.5703125" customWidth="1"/>
    <col min="10" max="10" width="16.140625" customWidth="1"/>
    <col min="11" max="11" width="8.5703125" customWidth="1"/>
    <col min="12" max="12" width="16.140625" customWidth="1"/>
    <col min="13" max="13" width="8.5703125" customWidth="1"/>
    <col min="14" max="14" width="17.28515625" customWidth="1"/>
    <col min="15" max="15" width="8.5703125" customWidth="1"/>
    <col min="16" max="16" width="16.140625" customWidth="1"/>
    <col min="17" max="17" width="8.5703125" customWidth="1"/>
    <col min="18" max="18" width="16.140625" customWidth="1"/>
    <col min="19" max="19" width="8.5703125" customWidth="1"/>
    <col min="20" max="20" width="16.140625" customWidth="1"/>
    <col min="21" max="21" width="8.5703125" customWidth="1"/>
    <col min="22" max="22" width="16.140625" customWidth="1"/>
    <col min="23" max="23" width="8.5703125" customWidth="1"/>
    <col min="24" max="24" width="17.140625" customWidth="1"/>
    <col min="25" max="25" width="8.5703125" customWidth="1"/>
  </cols>
  <sheetData>
    <row r="1" spans="1:25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</row>
    <row r="3" spans="1: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42" customHeight="1">
      <c r="A4" s="44" t="s">
        <v>14</v>
      </c>
      <c r="B4" s="39" t="s">
        <v>18</v>
      </c>
      <c r="C4" s="46"/>
      <c r="D4" s="36" t="s">
        <v>19</v>
      </c>
      <c r="E4" s="36"/>
      <c r="F4" s="35" t="s">
        <v>20</v>
      </c>
      <c r="G4" s="36"/>
      <c r="H4" s="35" t="s">
        <v>21</v>
      </c>
      <c r="I4" s="36"/>
      <c r="J4" s="35" t="s">
        <v>22</v>
      </c>
      <c r="K4" s="36"/>
      <c r="L4" s="35" t="s">
        <v>23</v>
      </c>
      <c r="M4" s="36"/>
      <c r="N4" s="35" t="s">
        <v>25</v>
      </c>
      <c r="O4" s="36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5" t="s">
        <v>2</v>
      </c>
      <c r="Y4" s="36"/>
    </row>
    <row r="5" spans="1:25" ht="29.2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9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</row>
    <row r="6" spans="1:25">
      <c r="A6" s="11" t="s">
        <v>4</v>
      </c>
      <c r="B6" s="6">
        <v>72655234.769999996</v>
      </c>
      <c r="C6" s="4">
        <f>+B6/$B$13</f>
        <v>4.0791764473858079E-2</v>
      </c>
      <c r="D6" s="6">
        <v>14209629234.059999</v>
      </c>
      <c r="E6" s="4">
        <f>+D6/$D$13</f>
        <v>0.10492702218482797</v>
      </c>
      <c r="F6" s="6">
        <v>7067608416.8400002</v>
      </c>
      <c r="G6" s="4">
        <f>+F6/$F$13</f>
        <v>0.10692759246066243</v>
      </c>
      <c r="H6" s="6">
        <v>1223382880.22</v>
      </c>
      <c r="I6" s="4">
        <f>+H6/$H$13</f>
        <v>0.304314488594083</v>
      </c>
      <c r="J6" s="6">
        <v>14760195908.360001</v>
      </c>
      <c r="K6" s="4">
        <f>+J6/$J$13</f>
        <v>0.15782828031291748</v>
      </c>
      <c r="L6" s="6">
        <v>2154033696.73</v>
      </c>
      <c r="M6" s="4">
        <f>+L6/$L$13</f>
        <v>2.6119046081547453E-2</v>
      </c>
      <c r="N6" s="21">
        <f>+B6+D6+F6+H6+J6+L6</f>
        <v>39487505370.980003</v>
      </c>
      <c r="O6" s="10">
        <f>+N6/$N$13</f>
        <v>0.10301640992155246</v>
      </c>
      <c r="P6" s="6">
        <v>805873663.55999994</v>
      </c>
      <c r="Q6" s="4">
        <f>+P6/$P$13</f>
        <v>6.6562429863544589E-2</v>
      </c>
      <c r="R6" s="2">
        <v>4755753557.3500004</v>
      </c>
      <c r="S6" s="4">
        <f>+R6/$R$13</f>
        <v>0.2350593657097183</v>
      </c>
      <c r="T6" s="21">
        <f>+P6+R6</f>
        <v>5561627220.9099998</v>
      </c>
      <c r="U6" s="10">
        <f>+T6/$T$13</f>
        <v>0.17197802828766345</v>
      </c>
      <c r="V6" s="31">
        <v>2129107044.3299999</v>
      </c>
      <c r="W6" s="34">
        <f>+V6/$V$13</f>
        <v>8.0902077080481832E-2</v>
      </c>
      <c r="X6" s="21">
        <f>N6+T6+V6</f>
        <v>47178239636.220001</v>
      </c>
      <c r="Y6" s="10">
        <f>+X6/$X$13</f>
        <v>0.10674557818170348</v>
      </c>
    </row>
    <row r="7" spans="1:25">
      <c r="A7" s="11" t="s">
        <v>5</v>
      </c>
      <c r="B7" s="6">
        <v>70515854.989999995</v>
      </c>
      <c r="C7" s="4">
        <f t="shared" ref="C7:C12" si="0">+B7/$B$13</f>
        <v>3.95906249223563E-2</v>
      </c>
      <c r="D7" s="6">
        <v>2459234479.8400002</v>
      </c>
      <c r="E7" s="4">
        <f t="shared" ref="E7:E12" si="1">+D7/$D$13</f>
        <v>1.8159527358064493E-2</v>
      </c>
      <c r="F7" s="6">
        <v>825613014.80999994</v>
      </c>
      <c r="G7" s="4">
        <f t="shared" ref="G7:G12" si="2">+F7/$F$13</f>
        <v>1.249090311334676E-2</v>
      </c>
      <c r="H7" s="6">
        <v>131446245.25</v>
      </c>
      <c r="I7" s="4">
        <f t="shared" ref="I7:I9" si="3">+H7/$H$13</f>
        <v>3.269703830878589E-2</v>
      </c>
      <c r="J7" s="6">
        <v>553992695.84000003</v>
      </c>
      <c r="K7" s="4">
        <f t="shared" ref="K7:K12" si="4">+J7/$J$13</f>
        <v>5.9237502695219518E-3</v>
      </c>
      <c r="L7" s="6">
        <v>153746039.44999999</v>
      </c>
      <c r="M7" s="4">
        <f t="shared" ref="M7:M12" si="5">+L7/$L$13</f>
        <v>1.8642697629782322E-3</v>
      </c>
      <c r="N7" s="21">
        <f t="shared" ref="N7:N12" si="6">+B7+D7+F7+H7+J7+L7</f>
        <v>4194548330.1799998</v>
      </c>
      <c r="O7" s="10">
        <f t="shared" ref="O7:O12" si="7">+N7/$N$13</f>
        <v>1.094288702611102E-2</v>
      </c>
      <c r="P7" s="6">
        <v>99372538.890000001</v>
      </c>
      <c r="Q7" s="4">
        <f t="shared" ref="Q7:Q12" si="8">+P7/$P$13</f>
        <v>8.2078344898480638E-3</v>
      </c>
      <c r="R7" s="2">
        <v>1803374621.6099999</v>
      </c>
      <c r="S7" s="4">
        <f t="shared" ref="S7:S12" si="9">+R7/$R$13</f>
        <v>8.913415919912708E-2</v>
      </c>
      <c r="T7" s="21">
        <f t="shared" ref="T7:T12" si="10">+P7+R7</f>
        <v>1902747160.5</v>
      </c>
      <c r="U7" s="10">
        <f t="shared" ref="U7:U12" si="11">+T7/$T$13</f>
        <v>5.8837223710797082E-2</v>
      </c>
      <c r="V7" s="31">
        <v>529427238.88</v>
      </c>
      <c r="W7" s="34">
        <f t="shared" ref="W7:W12" si="12">+V7/$V$13</f>
        <v>2.0117242767309983E-2</v>
      </c>
      <c r="X7" s="21">
        <f t="shared" ref="X7:X12" si="13">N7+T7+V7</f>
        <v>6626722729.5600004</v>
      </c>
      <c r="Y7" s="10">
        <f t="shared" ref="Y7:Y12" si="14">+X7/$X$13</f>
        <v>1.4993635936209221E-2</v>
      </c>
    </row>
    <row r="8" spans="1:25">
      <c r="A8" s="11" t="s">
        <v>6</v>
      </c>
      <c r="B8" s="6">
        <v>1712397.25</v>
      </c>
      <c r="C8" s="4">
        <f t="shared" si="0"/>
        <v>9.6141324887060549E-4</v>
      </c>
      <c r="D8" s="6">
        <v>417151506.83999997</v>
      </c>
      <c r="E8" s="4">
        <f t="shared" si="1"/>
        <v>3.0803383178864912E-3</v>
      </c>
      <c r="F8" s="6">
        <v>765128996.04999995</v>
      </c>
      <c r="G8" s="4">
        <f t="shared" si="2"/>
        <v>1.1575825462335078E-2</v>
      </c>
      <c r="H8" s="6">
        <v>249128233.50999999</v>
      </c>
      <c r="I8" s="4">
        <f t="shared" si="3"/>
        <v>6.1970240225455407E-2</v>
      </c>
      <c r="J8" s="6">
        <v>819422225.62</v>
      </c>
      <c r="K8" s="4">
        <f t="shared" si="4"/>
        <v>8.7619433727528107E-3</v>
      </c>
      <c r="L8" s="6">
        <v>434101882.06</v>
      </c>
      <c r="M8" s="4">
        <f t="shared" si="5"/>
        <v>5.2637649442643956E-3</v>
      </c>
      <c r="N8" s="21">
        <f t="shared" si="6"/>
        <v>2686645241.3299999</v>
      </c>
      <c r="O8" s="10">
        <f t="shared" si="7"/>
        <v>7.009015760667453E-3</v>
      </c>
      <c r="P8" s="6">
        <v>16028147.140000001</v>
      </c>
      <c r="Q8" s="4">
        <f t="shared" si="8"/>
        <v>1.3238705619635759E-3</v>
      </c>
      <c r="R8" s="2">
        <v>47763209.880000003</v>
      </c>
      <c r="S8" s="4">
        <f t="shared" si="9"/>
        <v>2.3607593798255946E-3</v>
      </c>
      <c r="T8" s="21">
        <f t="shared" si="10"/>
        <v>63791357.020000003</v>
      </c>
      <c r="U8" s="10">
        <f t="shared" si="11"/>
        <v>1.9725723005755424E-3</v>
      </c>
      <c r="V8" s="31">
        <v>186160165.75999999</v>
      </c>
      <c r="W8" s="34">
        <f t="shared" si="12"/>
        <v>7.0737373772440833E-3</v>
      </c>
      <c r="X8" s="21">
        <f t="shared" si="13"/>
        <v>2936596764.1099997</v>
      </c>
      <c r="Y8" s="10">
        <f t="shared" si="14"/>
        <v>6.6443496384884834E-3</v>
      </c>
    </row>
    <row r="9" spans="1:25">
      <c r="A9" s="11" t="s">
        <v>7</v>
      </c>
      <c r="B9" s="6">
        <v>1384839405.9400001</v>
      </c>
      <c r="C9" s="4">
        <f t="shared" si="0"/>
        <v>0.77750822855433499</v>
      </c>
      <c r="D9" s="6">
        <v>99687634931.809998</v>
      </c>
      <c r="E9" s="4">
        <f t="shared" si="1"/>
        <v>0.73611538413479283</v>
      </c>
      <c r="F9" s="6">
        <v>48773437538.029999</v>
      </c>
      <c r="G9" s="4">
        <f t="shared" si="2"/>
        <v>0.73790537680974511</v>
      </c>
      <c r="H9" s="6">
        <v>2416169602.02</v>
      </c>
      <c r="I9" s="4">
        <f t="shared" si="3"/>
        <v>0.60101823287167566</v>
      </c>
      <c r="J9" s="6">
        <v>70130400546.570007</v>
      </c>
      <c r="K9" s="4">
        <f t="shared" si="4"/>
        <v>0.74989252071187829</v>
      </c>
      <c r="L9" s="6">
        <v>64651458345.160004</v>
      </c>
      <c r="M9" s="4">
        <f t="shared" si="5"/>
        <v>0.78394057730850053</v>
      </c>
      <c r="N9" s="21">
        <f t="shared" si="6"/>
        <v>287043940369.53003</v>
      </c>
      <c r="O9" s="10">
        <f t="shared" si="7"/>
        <v>0.74885045152375729</v>
      </c>
      <c r="P9" s="6">
        <v>9257657329.2000008</v>
      </c>
      <c r="Q9" s="4">
        <f t="shared" si="8"/>
        <v>0.76465107936825583</v>
      </c>
      <c r="R9" s="2">
        <v>12647031069.549999</v>
      </c>
      <c r="S9" s="4">
        <f t="shared" si="9"/>
        <v>0.62509612103954937</v>
      </c>
      <c r="T9" s="21">
        <f t="shared" si="10"/>
        <v>21904688398.75</v>
      </c>
      <c r="U9" s="10">
        <f t="shared" si="11"/>
        <v>0.67734225460301523</v>
      </c>
      <c r="V9" s="31">
        <v>19831000828.330002</v>
      </c>
      <c r="W9" s="34">
        <f t="shared" si="12"/>
        <v>0.75354086205727877</v>
      </c>
      <c r="X9" s="21">
        <f t="shared" si="13"/>
        <v>328779629596.61005</v>
      </c>
      <c r="Y9" s="10">
        <f t="shared" si="14"/>
        <v>0.74389743929132279</v>
      </c>
    </row>
    <row r="10" spans="1:25">
      <c r="A10" s="11" t="s">
        <v>8</v>
      </c>
      <c r="B10" s="6">
        <v>24650006.149999999</v>
      </c>
      <c r="C10" s="4">
        <f t="shared" si="0"/>
        <v>1.3839570518670187E-2</v>
      </c>
      <c r="D10" s="6">
        <v>11967112220.959999</v>
      </c>
      <c r="E10" s="4">
        <f t="shared" si="1"/>
        <v>8.8367784184487305E-2</v>
      </c>
      <c r="F10" s="6">
        <v>5176905845.6000004</v>
      </c>
      <c r="G10" s="4">
        <f t="shared" si="2"/>
        <v>7.8322686518198112E-2</v>
      </c>
      <c r="H10" s="26">
        <v>0</v>
      </c>
      <c r="I10" s="26">
        <v>0</v>
      </c>
      <c r="J10" s="6">
        <v>4911699443.6199999</v>
      </c>
      <c r="K10" s="4">
        <f t="shared" si="4"/>
        <v>5.2519972052768704E-2</v>
      </c>
      <c r="L10" s="6">
        <v>10574294746.68</v>
      </c>
      <c r="M10" s="4">
        <f t="shared" si="5"/>
        <v>0.1282201351760095</v>
      </c>
      <c r="N10" s="21">
        <f t="shared" si="6"/>
        <v>32654662263.009998</v>
      </c>
      <c r="O10" s="10">
        <f t="shared" si="7"/>
        <v>8.5190645545522872E-2</v>
      </c>
      <c r="P10" s="6">
        <v>828469656.74000001</v>
      </c>
      <c r="Q10" s="4">
        <f t="shared" si="8"/>
        <v>6.8428782220310624E-2</v>
      </c>
      <c r="R10" s="2">
        <v>93340968.049999997</v>
      </c>
      <c r="S10" s="4">
        <f t="shared" si="9"/>
        <v>4.6134999385438833E-3</v>
      </c>
      <c r="T10" s="21">
        <f t="shared" si="10"/>
        <v>921810624.78999996</v>
      </c>
      <c r="U10" s="10">
        <f t="shared" si="11"/>
        <v>2.8504458750844557E-2</v>
      </c>
      <c r="V10" s="31">
        <v>2435887525.23</v>
      </c>
      <c r="W10" s="34">
        <f t="shared" si="12"/>
        <v>9.2559160353328437E-2</v>
      </c>
      <c r="X10" s="21">
        <f t="shared" si="13"/>
        <v>36012360413.029999</v>
      </c>
      <c r="Y10" s="10">
        <f t="shared" si="14"/>
        <v>8.1481637797810327E-2</v>
      </c>
    </row>
    <row r="11" spans="1:25">
      <c r="A11" s="11" t="s">
        <v>9</v>
      </c>
      <c r="B11" s="6">
        <v>68056868.400000006</v>
      </c>
      <c r="C11" s="4">
        <f t="shared" si="0"/>
        <v>3.8210044402023684E-2</v>
      </c>
      <c r="D11" s="6">
        <v>5414739865.8900003</v>
      </c>
      <c r="E11" s="4">
        <f t="shared" si="1"/>
        <v>3.9983628050721413E-2</v>
      </c>
      <c r="F11" s="6">
        <v>2868925518.6399999</v>
      </c>
      <c r="G11" s="4">
        <f t="shared" si="2"/>
        <v>4.3404682399522533E-2</v>
      </c>
      <c r="H11" s="26">
        <v>0</v>
      </c>
      <c r="I11" s="26">
        <v>0</v>
      </c>
      <c r="J11" s="6">
        <v>1448684238.6500001</v>
      </c>
      <c r="K11" s="4">
        <f t="shared" si="4"/>
        <v>1.5490535730156317E-2</v>
      </c>
      <c r="L11" s="6">
        <v>3186432769.3600001</v>
      </c>
      <c r="M11" s="4">
        <f t="shared" si="5"/>
        <v>3.8637549851244901E-2</v>
      </c>
      <c r="N11" s="21">
        <f t="shared" si="6"/>
        <v>12986839260.940001</v>
      </c>
      <c r="O11" s="10">
        <f t="shared" si="7"/>
        <v>3.3880528646246653E-2</v>
      </c>
      <c r="P11" s="6">
        <v>688830205.30999994</v>
      </c>
      <c r="Q11" s="4">
        <f t="shared" si="8"/>
        <v>5.6895037401137501E-2</v>
      </c>
      <c r="R11" s="2">
        <v>781902804.20000005</v>
      </c>
      <c r="S11" s="4">
        <f t="shared" si="9"/>
        <v>3.8646573037379062E-2</v>
      </c>
      <c r="T11" s="21">
        <f t="shared" si="10"/>
        <v>1470733009.51</v>
      </c>
      <c r="U11" s="10">
        <f t="shared" si="11"/>
        <v>4.5478374056096095E-2</v>
      </c>
      <c r="V11" s="31">
        <v>1038408303.98</v>
      </c>
      <c r="W11" s="34">
        <f t="shared" si="12"/>
        <v>3.9457569253423308E-2</v>
      </c>
      <c r="X11" s="21">
        <f t="shared" si="13"/>
        <v>15495980574.43</v>
      </c>
      <c r="Y11" s="10">
        <f t="shared" si="14"/>
        <v>3.5061236253504845E-2</v>
      </c>
    </row>
    <row r="12" spans="1:25">
      <c r="A12" s="11" t="s">
        <v>10</v>
      </c>
      <c r="B12" s="6">
        <v>158695312.69999999</v>
      </c>
      <c r="C12" s="4">
        <f t="shared" si="0"/>
        <v>8.9098353879886016E-2</v>
      </c>
      <c r="D12" s="6">
        <v>1268423248.8299999</v>
      </c>
      <c r="E12" s="4">
        <f t="shared" si="1"/>
        <v>9.3663157692193862E-3</v>
      </c>
      <c r="F12" s="6">
        <v>619524112.59000003</v>
      </c>
      <c r="G12" s="4">
        <f t="shared" si="2"/>
        <v>9.372933236190175E-3</v>
      </c>
      <c r="H12" s="26">
        <v>0</v>
      </c>
      <c r="I12" s="26">
        <v>0</v>
      </c>
      <c r="J12" s="6">
        <v>896207707.17999995</v>
      </c>
      <c r="K12" s="4">
        <f t="shared" si="4"/>
        <v>9.5829975500046193E-3</v>
      </c>
      <c r="L12" s="6">
        <v>1315778088.6099999</v>
      </c>
      <c r="M12" s="4">
        <f t="shared" si="5"/>
        <v>1.5954656875454987E-2</v>
      </c>
      <c r="N12" s="21">
        <f t="shared" si="6"/>
        <v>4258628469.9099998</v>
      </c>
      <c r="O12" s="10">
        <f t="shared" si="7"/>
        <v>1.1110061576142419E-2</v>
      </c>
      <c r="P12" s="6">
        <v>410803391.81</v>
      </c>
      <c r="Q12" s="4">
        <f t="shared" si="8"/>
        <v>3.3930966094939889E-2</v>
      </c>
      <c r="R12" s="2">
        <v>102971906</v>
      </c>
      <c r="S12" s="4">
        <f t="shared" si="9"/>
        <v>5.0895216958567486E-3</v>
      </c>
      <c r="T12" s="21">
        <f t="shared" si="10"/>
        <v>513775297.81</v>
      </c>
      <c r="U12" s="10">
        <f t="shared" si="11"/>
        <v>1.5887088291008048E-2</v>
      </c>
      <c r="V12" s="31">
        <v>167096428.97999999</v>
      </c>
      <c r="W12" s="34">
        <f t="shared" si="12"/>
        <v>6.3493511109335909E-3</v>
      </c>
      <c r="X12" s="21">
        <f t="shared" si="13"/>
        <v>4939500196.6999998</v>
      </c>
      <c r="Y12" s="10">
        <f t="shared" si="14"/>
        <v>1.1176122900960898E-2</v>
      </c>
    </row>
    <row r="13" spans="1:25">
      <c r="A13" s="12" t="s">
        <v>11</v>
      </c>
      <c r="B13" s="7">
        <f t="shared" ref="B13:M13" si="15">SUM(B6:B12)</f>
        <v>1781125080.2000003</v>
      </c>
      <c r="C13" s="5">
        <f t="shared" si="15"/>
        <v>1</v>
      </c>
      <c r="D13" s="7">
        <f t="shared" si="15"/>
        <v>135423925488.23001</v>
      </c>
      <c r="E13" s="5">
        <f t="shared" si="15"/>
        <v>1</v>
      </c>
      <c r="F13" s="7">
        <f t="shared" si="15"/>
        <v>66097143442.55999</v>
      </c>
      <c r="G13" s="5">
        <f t="shared" si="15"/>
        <v>1.0000000000000002</v>
      </c>
      <c r="H13" s="7">
        <f t="shared" si="15"/>
        <v>4020126961</v>
      </c>
      <c r="I13" s="5">
        <f t="shared" si="15"/>
        <v>1</v>
      </c>
      <c r="J13" s="7">
        <f t="shared" si="15"/>
        <v>93520602765.839996</v>
      </c>
      <c r="K13" s="5">
        <f t="shared" si="15"/>
        <v>1.0000000000000002</v>
      </c>
      <c r="L13" s="7">
        <f t="shared" si="15"/>
        <v>82469845568.050003</v>
      </c>
      <c r="M13" s="5">
        <f t="shared" si="15"/>
        <v>1</v>
      </c>
      <c r="N13" s="21">
        <f>+B13+D13+F13+H13+J13+L13</f>
        <v>383312769305.87994</v>
      </c>
      <c r="O13" s="5">
        <f t="shared" ref="O13:Y13" si="16">SUM(O6:O12)</f>
        <v>1.0000000000000002</v>
      </c>
      <c r="P13" s="7">
        <f t="shared" si="16"/>
        <v>12107034932.65</v>
      </c>
      <c r="Q13" s="5">
        <f t="shared" si="16"/>
        <v>1.0000000000000002</v>
      </c>
      <c r="R13" s="7">
        <f t="shared" si="16"/>
        <v>20232138136.639999</v>
      </c>
      <c r="S13" s="5">
        <f t="shared" si="16"/>
        <v>1.0000000000000002</v>
      </c>
      <c r="T13" s="7">
        <f t="shared" si="16"/>
        <v>32339173069.290001</v>
      </c>
      <c r="U13" s="5">
        <f t="shared" si="16"/>
        <v>1</v>
      </c>
      <c r="V13" s="7">
        <f t="shared" si="16"/>
        <v>26317087535.490002</v>
      </c>
      <c r="W13" s="5">
        <f t="shared" si="16"/>
        <v>1</v>
      </c>
      <c r="X13" s="7">
        <f t="shared" si="16"/>
        <v>441969029910.66003</v>
      </c>
      <c r="Y13" s="5">
        <f t="shared" si="16"/>
        <v>1</v>
      </c>
    </row>
    <row r="14" spans="1:25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</row>
    <row r="15" spans="1:25">
      <c r="A15" s="24" t="s">
        <v>30</v>
      </c>
    </row>
    <row r="16" spans="1:25">
      <c r="A16" s="24" t="s">
        <v>31</v>
      </c>
    </row>
  </sheetData>
  <mergeCells count="16">
    <mergeCell ref="A1:Y1"/>
    <mergeCell ref="A2:Y2"/>
    <mergeCell ref="A3:Y3"/>
    <mergeCell ref="A4:A5"/>
    <mergeCell ref="B4:C4"/>
    <mergeCell ref="D4:E4"/>
    <mergeCell ref="F4:G4"/>
    <mergeCell ref="H4:I4"/>
    <mergeCell ref="J4:K4"/>
    <mergeCell ref="X4:Y4"/>
    <mergeCell ref="L4:M4"/>
    <mergeCell ref="N4:O4"/>
    <mergeCell ref="P4:Q4"/>
    <mergeCell ref="R4:S4"/>
    <mergeCell ref="T4:U4"/>
    <mergeCell ref="V4:W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selection activeCell="A14" sqref="A14:XFD14"/>
    </sheetView>
  </sheetViews>
  <sheetFormatPr baseColWidth="10" defaultColWidth="9.140625" defaultRowHeight="15"/>
  <cols>
    <col min="1" max="1" width="18.28515625" customWidth="1"/>
    <col min="2" max="2" width="15.140625" customWidth="1"/>
    <col min="3" max="3" width="10.5703125" customWidth="1"/>
    <col min="4" max="4" width="17.28515625" customWidth="1"/>
    <col min="5" max="5" width="9.42578125" customWidth="1"/>
    <col min="6" max="6" width="16.140625" customWidth="1"/>
    <col min="7" max="7" width="9.42578125" customWidth="1"/>
    <col min="8" max="8" width="15.140625" customWidth="1"/>
    <col min="9" max="9" width="9.42578125" customWidth="1"/>
    <col min="10" max="10" width="16.140625" customWidth="1"/>
    <col min="11" max="11" width="9.42578125" customWidth="1"/>
    <col min="12" max="12" width="16.140625" customWidth="1"/>
    <col min="13" max="13" width="9.42578125" customWidth="1"/>
    <col min="14" max="14" width="17.28515625" customWidth="1"/>
    <col min="15" max="15" width="9.140625" customWidth="1"/>
    <col min="16" max="16" width="16.140625" customWidth="1"/>
    <col min="17" max="17" width="9.42578125" customWidth="1"/>
    <col min="18" max="18" width="16.140625" customWidth="1"/>
    <col min="19" max="19" width="10.5703125" customWidth="1"/>
    <col min="20" max="20" width="17.140625" customWidth="1"/>
    <col min="21" max="21" width="8.140625" bestFit="1" customWidth="1"/>
    <col min="22" max="22" width="16.140625" customWidth="1"/>
    <col min="23" max="23" width="9.42578125" customWidth="1"/>
    <col min="24" max="24" width="17.140625" customWidth="1"/>
    <col min="25" max="25" width="9.140625" customWidth="1"/>
  </cols>
  <sheetData>
    <row r="1" spans="1:25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>
      <c r="A2" s="42" t="s">
        <v>37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49.5" customHeight="1">
      <c r="A4" s="44" t="s">
        <v>14</v>
      </c>
      <c r="B4" s="39" t="s">
        <v>18</v>
      </c>
      <c r="C4" s="46"/>
      <c r="D4" s="36" t="s">
        <v>19</v>
      </c>
      <c r="E4" s="36"/>
      <c r="F4" s="35" t="s">
        <v>20</v>
      </c>
      <c r="G4" s="36"/>
      <c r="H4" s="35" t="s">
        <v>21</v>
      </c>
      <c r="I4" s="36"/>
      <c r="J4" s="35" t="s">
        <v>22</v>
      </c>
      <c r="K4" s="36"/>
      <c r="L4" s="35" t="s">
        <v>23</v>
      </c>
      <c r="M4" s="36"/>
      <c r="N4" s="35" t="s">
        <v>25</v>
      </c>
      <c r="O4" s="36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5" t="s">
        <v>2</v>
      </c>
      <c r="Y4" s="36"/>
    </row>
    <row r="5" spans="1:25" ht="33.75" customHeight="1">
      <c r="A5" s="45" t="s">
        <v>36</v>
      </c>
      <c r="B5" s="8" t="s">
        <v>3</v>
      </c>
      <c r="C5" s="9" t="s">
        <v>13</v>
      </c>
      <c r="D5" s="8" t="s">
        <v>3</v>
      </c>
      <c r="E5" s="9" t="s">
        <v>13</v>
      </c>
      <c r="F5" s="9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</row>
    <row r="6" spans="1:25">
      <c r="A6" s="11" t="s">
        <v>4</v>
      </c>
      <c r="B6" s="6">
        <v>63342589.109999999</v>
      </c>
      <c r="C6" s="4">
        <f>+B6/$B$13</f>
        <v>3.6898345945425827E-2</v>
      </c>
      <c r="D6" s="6">
        <v>14539058841.68</v>
      </c>
      <c r="E6" s="4">
        <f>+D6/$D$13</f>
        <v>0.10929146121475526</v>
      </c>
      <c r="F6" s="6">
        <v>6569180029.3699999</v>
      </c>
      <c r="G6" s="4">
        <f>+F6/$F$13</f>
        <v>0.10111553027265667</v>
      </c>
      <c r="H6" s="6">
        <v>1315941471.3299999</v>
      </c>
      <c r="I6" s="4">
        <f>+H6/$H$13</f>
        <v>0.33324206372741211</v>
      </c>
      <c r="J6" s="6">
        <v>18057868136.040001</v>
      </c>
      <c r="K6" s="4">
        <f>+J6/$J$13</f>
        <v>0.1959920210874854</v>
      </c>
      <c r="L6" s="6">
        <v>2778627370.23</v>
      </c>
      <c r="M6" s="4">
        <f>+L6/$L$13</f>
        <v>3.4309402247437254E-2</v>
      </c>
      <c r="N6" s="21">
        <f>+B6+D6+F6+H6+J6+L6</f>
        <v>43324018437.760002</v>
      </c>
      <c r="O6" s="10">
        <f>+N6/$N$13</f>
        <v>0.1149831274596341</v>
      </c>
      <c r="P6" s="6">
        <v>596426261.79999995</v>
      </c>
      <c r="Q6" s="4">
        <f>+P6/$P$13</f>
        <v>4.99443154110423E-2</v>
      </c>
      <c r="R6" s="6">
        <v>5409417201.6599998</v>
      </c>
      <c r="S6" s="4">
        <f>+R6/$R$13</f>
        <v>0.26899591160304465</v>
      </c>
      <c r="T6" s="21">
        <f>+P6+R6</f>
        <v>6005843463.46</v>
      </c>
      <c r="U6" s="10">
        <f>+T6/$T$13</f>
        <v>0.18738111195495125</v>
      </c>
      <c r="V6" s="31">
        <v>2106937156.6600001</v>
      </c>
      <c r="W6" s="34">
        <f>+V6/$V$13</f>
        <v>8.1538224621777303E-2</v>
      </c>
      <c r="X6" s="21">
        <f>N6+T6+V6</f>
        <v>51436799057.880005</v>
      </c>
      <c r="Y6" s="10">
        <f>+X6/$X$13</f>
        <v>0.11833331712018441</v>
      </c>
    </row>
    <row r="7" spans="1:25">
      <c r="A7" s="11" t="s">
        <v>5</v>
      </c>
      <c r="B7" s="6">
        <v>93224924.709999993</v>
      </c>
      <c r="C7" s="4">
        <f t="shared" ref="C7:C12" si="0">+B7/$B$13</f>
        <v>5.4305413956355034E-2</v>
      </c>
      <c r="D7" s="6">
        <v>1931555256.8199999</v>
      </c>
      <c r="E7" s="4">
        <f t="shared" ref="E7:E12" si="1">+D7/$D$13</f>
        <v>1.4519681000926921E-2</v>
      </c>
      <c r="F7" s="6">
        <v>1103195113.05</v>
      </c>
      <c r="G7" s="4">
        <f t="shared" ref="G7:G12" si="2">+F7/$F$13</f>
        <v>1.6980834495557595E-2</v>
      </c>
      <c r="H7" s="6">
        <v>130372008.89</v>
      </c>
      <c r="I7" s="4">
        <f t="shared" ref="I7:I9" si="3">+H7/$H$13</f>
        <v>3.301471854282588E-2</v>
      </c>
      <c r="J7" s="6">
        <v>527113039.5</v>
      </c>
      <c r="K7" s="4">
        <f t="shared" ref="K7:K12" si="4">+J7/$J$13</f>
        <v>5.7210490836947635E-3</v>
      </c>
      <c r="L7" s="6">
        <v>681970899.15999997</v>
      </c>
      <c r="M7" s="4">
        <f t="shared" ref="M7:M12" si="5">+L7/$L$13</f>
        <v>8.42070950247285E-3</v>
      </c>
      <c r="N7" s="21">
        <f t="shared" ref="N7:N12" si="6">+B7+D7+F7+H7+J7+L7</f>
        <v>4467431242.1300001</v>
      </c>
      <c r="O7" s="10">
        <f t="shared" ref="O7:O12" si="7">+N7/$N$13</f>
        <v>1.185668445481218E-2</v>
      </c>
      <c r="P7" s="6">
        <v>124814390.79000001</v>
      </c>
      <c r="Q7" s="4">
        <f t="shared" ref="Q7:Q12" si="8">+P7/$P$13</f>
        <v>1.0451869243046894E-2</v>
      </c>
      <c r="R7" s="6">
        <v>1351831829.8399999</v>
      </c>
      <c r="S7" s="4">
        <f t="shared" ref="S7:S12" si="9">+R7/$R$13</f>
        <v>6.7222996830459403E-2</v>
      </c>
      <c r="T7" s="21">
        <f t="shared" ref="T7:T12" si="10">+P7+R7</f>
        <v>1476646220.6299999</v>
      </c>
      <c r="U7" s="10">
        <f t="shared" ref="U7:U12" si="11">+T7/$T$13</f>
        <v>4.6071066032466947E-2</v>
      </c>
      <c r="V7" s="31">
        <v>375521508.61000001</v>
      </c>
      <c r="W7" s="34">
        <f t="shared" ref="W7:W12" si="12">+V7/$V$13</f>
        <v>1.4532639012304418E-2</v>
      </c>
      <c r="X7" s="21">
        <f t="shared" ref="X7:X12" si="13">N7+T7+V7</f>
        <v>6319598971.3699999</v>
      </c>
      <c r="Y7" s="10">
        <f t="shared" ref="Y7:Y12" si="14">+X7/$X$13</f>
        <v>1.4538601212529244E-2</v>
      </c>
    </row>
    <row r="8" spans="1:25">
      <c r="A8" s="11" t="s">
        <v>6</v>
      </c>
      <c r="B8" s="26">
        <v>0</v>
      </c>
      <c r="C8" s="26">
        <v>0</v>
      </c>
      <c r="D8" s="6">
        <v>793102243.62</v>
      </c>
      <c r="E8" s="4">
        <f t="shared" si="1"/>
        <v>5.9618235294186857E-3</v>
      </c>
      <c r="F8" s="6">
        <v>759700253.37</v>
      </c>
      <c r="G8" s="4">
        <f t="shared" si="2"/>
        <v>1.1693619846668467E-2</v>
      </c>
      <c r="H8" s="6">
        <v>213157926.02000001</v>
      </c>
      <c r="I8" s="4">
        <f t="shared" si="3"/>
        <v>5.3978986690774167E-2</v>
      </c>
      <c r="J8" s="6">
        <v>813166933.47000003</v>
      </c>
      <c r="K8" s="4">
        <f t="shared" si="4"/>
        <v>8.8257500592895596E-3</v>
      </c>
      <c r="L8" s="6">
        <v>430512019.11000001</v>
      </c>
      <c r="M8" s="4">
        <f t="shared" si="5"/>
        <v>5.315793759988318E-3</v>
      </c>
      <c r="N8" s="21">
        <f t="shared" si="6"/>
        <v>3009639375.5900002</v>
      </c>
      <c r="O8" s="10">
        <f t="shared" si="7"/>
        <v>7.9876650506958587E-3</v>
      </c>
      <c r="P8" s="6">
        <v>15905441.16</v>
      </c>
      <c r="Q8" s="4">
        <f t="shared" si="8"/>
        <v>1.3319104488279505E-3</v>
      </c>
      <c r="R8" s="6">
        <v>600579.43000000005</v>
      </c>
      <c r="S8" s="4">
        <f t="shared" si="9"/>
        <v>2.9865215648981687E-5</v>
      </c>
      <c r="T8" s="21">
        <f t="shared" si="10"/>
        <v>16506020.59</v>
      </c>
      <c r="U8" s="10">
        <f t="shared" si="11"/>
        <v>5.1498453313394781E-4</v>
      </c>
      <c r="V8" s="31">
        <v>184669776.97</v>
      </c>
      <c r="W8" s="34">
        <f t="shared" si="12"/>
        <v>7.1466990402805136E-3</v>
      </c>
      <c r="X8" s="21">
        <f t="shared" si="13"/>
        <v>3210815173.1500001</v>
      </c>
      <c r="Y8" s="10">
        <f t="shared" si="14"/>
        <v>7.3866651319246862E-3</v>
      </c>
    </row>
    <row r="9" spans="1:25">
      <c r="A9" s="11" t="s">
        <v>7</v>
      </c>
      <c r="B9" s="6">
        <v>1335296139.99</v>
      </c>
      <c r="C9" s="4">
        <f t="shared" si="0"/>
        <v>0.77783714883173927</v>
      </c>
      <c r="D9" s="6">
        <v>97231457126.910004</v>
      </c>
      <c r="E9" s="4">
        <f t="shared" si="1"/>
        <v>0.73089793095657596</v>
      </c>
      <c r="F9" s="6">
        <v>47971345531.940002</v>
      </c>
      <c r="G9" s="4">
        <f t="shared" si="2"/>
        <v>0.73839474937028649</v>
      </c>
      <c r="H9" s="6">
        <v>2289434252.9400001</v>
      </c>
      <c r="I9" s="4">
        <f t="shared" si="3"/>
        <v>0.57976423103898778</v>
      </c>
      <c r="J9" s="6">
        <v>65520488010.099998</v>
      </c>
      <c r="K9" s="4">
        <f t="shared" si="4"/>
        <v>0.71113006092389863</v>
      </c>
      <c r="L9" s="6">
        <v>62135804013.730003</v>
      </c>
      <c r="M9" s="4">
        <f t="shared" si="5"/>
        <v>0.76722856641929871</v>
      </c>
      <c r="N9" s="21">
        <f t="shared" si="6"/>
        <v>276483825075.61005</v>
      </c>
      <c r="O9" s="10">
        <f t="shared" si="7"/>
        <v>0.73379561835584306</v>
      </c>
      <c r="P9" s="6">
        <v>9281229700</v>
      </c>
      <c r="Q9" s="4">
        <f t="shared" si="8"/>
        <v>0.77720364314637491</v>
      </c>
      <c r="R9" s="6">
        <v>12515354185.51</v>
      </c>
      <c r="S9" s="4">
        <f t="shared" si="9"/>
        <v>0.62235523396737324</v>
      </c>
      <c r="T9" s="21">
        <f t="shared" si="10"/>
        <v>21796583885.510002</v>
      </c>
      <c r="U9" s="10">
        <f t="shared" si="11"/>
        <v>0.68004904725459936</v>
      </c>
      <c r="V9" s="31">
        <v>19597843722.369999</v>
      </c>
      <c r="W9" s="34">
        <f t="shared" si="12"/>
        <v>0.75843428860036044</v>
      </c>
      <c r="X9" s="21">
        <f t="shared" si="13"/>
        <v>317878252683.49005</v>
      </c>
      <c r="Y9" s="10">
        <f t="shared" si="14"/>
        <v>0.7312972185162232</v>
      </c>
    </row>
    <row r="10" spans="1:25">
      <c r="A10" s="11" t="s">
        <v>8</v>
      </c>
      <c r="B10" s="6">
        <v>24649988.68</v>
      </c>
      <c r="C10" s="4">
        <f t="shared" si="0"/>
        <v>1.4359119553606617E-2</v>
      </c>
      <c r="D10" s="6">
        <v>11927217940.24</v>
      </c>
      <c r="E10" s="4">
        <f t="shared" si="1"/>
        <v>8.9658009580285025E-2</v>
      </c>
      <c r="F10" s="6">
        <v>5140426537.4399996</v>
      </c>
      <c r="G10" s="4">
        <f t="shared" si="2"/>
        <v>7.9123566843506007E-2</v>
      </c>
      <c r="H10" s="26">
        <v>0</v>
      </c>
      <c r="I10" s="26">
        <v>0</v>
      </c>
      <c r="J10" s="6">
        <v>4884479557.0100002</v>
      </c>
      <c r="K10" s="4">
        <f t="shared" si="4"/>
        <v>5.3013955641212834E-2</v>
      </c>
      <c r="L10" s="6">
        <v>10529692125.67</v>
      </c>
      <c r="M10" s="4">
        <f t="shared" si="5"/>
        <v>0.13001651338782458</v>
      </c>
      <c r="N10" s="21">
        <f t="shared" si="6"/>
        <v>32506466149.040001</v>
      </c>
      <c r="O10" s="10">
        <f t="shared" si="7"/>
        <v>8.6273048421096538E-2</v>
      </c>
      <c r="P10" s="6">
        <v>825350097.22000003</v>
      </c>
      <c r="Q10" s="4">
        <f t="shared" si="8"/>
        <v>6.9114236277397462E-2</v>
      </c>
      <c r="R10" s="26">
        <v>0</v>
      </c>
      <c r="S10" s="26">
        <v>0</v>
      </c>
      <c r="T10" s="21">
        <f t="shared" si="10"/>
        <v>825350097.22000003</v>
      </c>
      <c r="U10" s="10">
        <f t="shared" si="11"/>
        <v>2.575075755972386E-2</v>
      </c>
      <c r="V10" s="31">
        <v>2430333708.6300001</v>
      </c>
      <c r="W10" s="34">
        <f t="shared" si="12"/>
        <v>9.4053633832291969E-2</v>
      </c>
      <c r="X10" s="21">
        <f t="shared" si="13"/>
        <v>35762149954.889999</v>
      </c>
      <c r="Y10" s="10">
        <f t="shared" si="14"/>
        <v>8.227288456946226E-2</v>
      </c>
    </row>
    <row r="11" spans="1:25">
      <c r="A11" s="11" t="s">
        <v>9</v>
      </c>
      <c r="B11" s="6">
        <v>59899320.289999999</v>
      </c>
      <c r="C11" s="4">
        <f t="shared" si="0"/>
        <v>3.489257185427172E-2</v>
      </c>
      <c r="D11" s="6">
        <v>5338213112.1999998</v>
      </c>
      <c r="E11" s="4">
        <f t="shared" si="1"/>
        <v>4.0127845802203896E-2</v>
      </c>
      <c r="F11" s="6">
        <v>2808382224.3299999</v>
      </c>
      <c r="G11" s="4">
        <f t="shared" si="2"/>
        <v>4.3227778284630827E-2</v>
      </c>
      <c r="H11" s="26">
        <v>0</v>
      </c>
      <c r="I11" s="26">
        <v>0</v>
      </c>
      <c r="J11" s="6">
        <v>1441519631.6099999</v>
      </c>
      <c r="K11" s="4">
        <f t="shared" si="4"/>
        <v>1.5645609100038975E-2</v>
      </c>
      <c r="L11" s="6">
        <v>3113764085.6300001</v>
      </c>
      <c r="M11" s="4">
        <f t="shared" si="5"/>
        <v>3.8447539120245691E-2</v>
      </c>
      <c r="N11" s="21">
        <f t="shared" si="6"/>
        <v>12761778374.060001</v>
      </c>
      <c r="O11" s="10">
        <f t="shared" si="7"/>
        <v>3.3870108136534439E-2</v>
      </c>
      <c r="P11" s="6">
        <v>687978680.13999999</v>
      </c>
      <c r="Q11" s="4">
        <f t="shared" si="8"/>
        <v>5.7610850490193398E-2</v>
      </c>
      <c r="R11" s="6">
        <v>730304346.29999995</v>
      </c>
      <c r="S11" s="4">
        <f t="shared" si="9"/>
        <v>3.6316090265759014E-2</v>
      </c>
      <c r="T11" s="21">
        <f t="shared" si="10"/>
        <v>1418283026.4400001</v>
      </c>
      <c r="U11" s="10">
        <f t="shared" si="11"/>
        <v>4.4250146074912053E-2</v>
      </c>
      <c r="V11" s="31">
        <v>978783219.82000005</v>
      </c>
      <c r="W11" s="34">
        <f t="shared" si="12"/>
        <v>3.7878797562346272E-2</v>
      </c>
      <c r="X11" s="21">
        <f t="shared" si="13"/>
        <v>15158844620.320002</v>
      </c>
      <c r="Y11" s="10">
        <f t="shared" si="14"/>
        <v>3.4873794646774828E-2</v>
      </c>
    </row>
    <row r="12" spans="1:25">
      <c r="A12" s="11" t="s">
        <v>10</v>
      </c>
      <c r="B12" s="6">
        <v>140265318.78</v>
      </c>
      <c r="C12" s="4">
        <f t="shared" si="0"/>
        <v>8.170739985860162E-2</v>
      </c>
      <c r="D12" s="6">
        <v>1269539646.0699999</v>
      </c>
      <c r="E12" s="4">
        <f t="shared" si="1"/>
        <v>9.5432479158342048E-3</v>
      </c>
      <c r="F12" s="6">
        <v>614843238.42999995</v>
      </c>
      <c r="G12" s="4">
        <f t="shared" si="2"/>
        <v>9.4639208866938596E-3</v>
      </c>
      <c r="H12" s="26">
        <v>0</v>
      </c>
      <c r="I12" s="26">
        <v>0</v>
      </c>
      <c r="J12" s="6">
        <v>891095707.46000004</v>
      </c>
      <c r="K12" s="4">
        <f t="shared" si="4"/>
        <v>9.6715541043798647E-3</v>
      </c>
      <c r="L12" s="6">
        <v>1316973719.1300001</v>
      </c>
      <c r="M12" s="4">
        <f t="shared" si="5"/>
        <v>1.6261475562732431E-2</v>
      </c>
      <c r="N12" s="21">
        <f t="shared" si="6"/>
        <v>4232717629.8699999</v>
      </c>
      <c r="O12" s="10">
        <f t="shared" si="7"/>
        <v>1.1233748121383776E-2</v>
      </c>
      <c r="P12" s="6">
        <v>410120176.94</v>
      </c>
      <c r="Q12" s="4">
        <f t="shared" si="8"/>
        <v>3.4343174983117147E-2</v>
      </c>
      <c r="R12" s="6">
        <v>102155121</v>
      </c>
      <c r="S12" s="4">
        <f t="shared" si="9"/>
        <v>5.0799021177145836E-3</v>
      </c>
      <c r="T12" s="21">
        <f t="shared" si="10"/>
        <v>512275297.94</v>
      </c>
      <c r="U12" s="10">
        <f t="shared" si="11"/>
        <v>1.5982886590212651E-2</v>
      </c>
      <c r="V12" s="31">
        <v>165781304.33000001</v>
      </c>
      <c r="W12" s="34">
        <f t="shared" si="12"/>
        <v>6.4157173306389733E-3</v>
      </c>
      <c r="X12" s="21">
        <f t="shared" si="13"/>
        <v>4910774232.1399994</v>
      </c>
      <c r="Y12" s="10">
        <f t="shared" si="14"/>
        <v>1.1297518802901248E-2</v>
      </c>
    </row>
    <row r="13" spans="1:25">
      <c r="A13" s="12" t="s">
        <v>11</v>
      </c>
      <c r="B13" s="7">
        <f t="shared" ref="B13:M13" si="15">SUM(B6:B12)</f>
        <v>1716678281.5599999</v>
      </c>
      <c r="C13" s="5">
        <f t="shared" si="15"/>
        <v>1</v>
      </c>
      <c r="D13" s="7">
        <f t="shared" si="15"/>
        <v>133030144167.54001</v>
      </c>
      <c r="E13" s="5">
        <f t="shared" si="15"/>
        <v>0.99999999999999989</v>
      </c>
      <c r="F13" s="7">
        <f t="shared" si="15"/>
        <v>64967072927.930008</v>
      </c>
      <c r="G13" s="5">
        <f t="shared" si="15"/>
        <v>0.99999999999999989</v>
      </c>
      <c r="H13" s="7">
        <f t="shared" si="15"/>
        <v>3948905659.1800003</v>
      </c>
      <c r="I13" s="5">
        <f t="shared" si="15"/>
        <v>1</v>
      </c>
      <c r="J13" s="7">
        <f t="shared" si="15"/>
        <v>92135731015.190002</v>
      </c>
      <c r="K13" s="5">
        <f t="shared" si="15"/>
        <v>1</v>
      </c>
      <c r="L13" s="7">
        <f t="shared" si="15"/>
        <v>80987344232.660019</v>
      </c>
      <c r="M13" s="5">
        <f t="shared" si="15"/>
        <v>0.99999999999999978</v>
      </c>
      <c r="N13" s="21">
        <f>+B13+D13+F13+H13+J13+L13</f>
        <v>376785876284.06006</v>
      </c>
      <c r="O13" s="5">
        <f t="shared" ref="O13:Y13" si="16">SUM(O6:O12)</f>
        <v>1</v>
      </c>
      <c r="P13" s="7">
        <f t="shared" si="16"/>
        <v>11941824748.049999</v>
      </c>
      <c r="Q13" s="5">
        <f t="shared" si="16"/>
        <v>1</v>
      </c>
      <c r="R13" s="7">
        <f t="shared" si="16"/>
        <v>20109663263.740002</v>
      </c>
      <c r="S13" s="5">
        <f t="shared" si="16"/>
        <v>0.99999999999999989</v>
      </c>
      <c r="T13" s="7">
        <f t="shared" si="16"/>
        <v>32051488011.790001</v>
      </c>
      <c r="U13" s="5">
        <f t="shared" si="16"/>
        <v>1.0000000000000002</v>
      </c>
      <c r="V13" s="7">
        <f t="shared" si="16"/>
        <v>25839870397.390003</v>
      </c>
      <c r="W13" s="5">
        <f t="shared" si="16"/>
        <v>0.99999999999999978</v>
      </c>
      <c r="X13" s="7">
        <f t="shared" si="16"/>
        <v>434677234693.24011</v>
      </c>
      <c r="Y13" s="5">
        <f t="shared" si="16"/>
        <v>0.99999999999999989</v>
      </c>
    </row>
    <row r="14" spans="1:25">
      <c r="B14" s="28"/>
      <c r="D14" s="28"/>
      <c r="F14" s="28"/>
      <c r="H14" s="28"/>
      <c r="J14" s="28"/>
      <c r="L14" s="28"/>
      <c r="N14" s="28"/>
      <c r="P14" s="28"/>
      <c r="R14" s="28"/>
      <c r="T14" s="28"/>
      <c r="V14" s="28"/>
      <c r="X14" s="28"/>
    </row>
    <row r="15" spans="1:25">
      <c r="A15" s="24" t="s">
        <v>30</v>
      </c>
    </row>
    <row r="16" spans="1:25">
      <c r="A16" s="24" t="s">
        <v>31</v>
      </c>
    </row>
  </sheetData>
  <mergeCells count="16">
    <mergeCell ref="R4:S4"/>
    <mergeCell ref="T4:U4"/>
    <mergeCell ref="V4:W4"/>
    <mergeCell ref="A1:Y1"/>
    <mergeCell ref="A2:Y2"/>
    <mergeCell ref="A3:Y3"/>
    <mergeCell ref="B4:C4"/>
    <mergeCell ref="D4:E4"/>
    <mergeCell ref="F4:G4"/>
    <mergeCell ref="H4:I4"/>
    <mergeCell ref="J4:K4"/>
    <mergeCell ref="X4:Y4"/>
    <mergeCell ref="A4:A5"/>
    <mergeCell ref="L4:M4"/>
    <mergeCell ref="N4:O4"/>
    <mergeCell ref="P4:Q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zoomScaleNormal="100" workbookViewId="0">
      <selection activeCell="C14" sqref="A14:XFD14"/>
    </sheetView>
  </sheetViews>
  <sheetFormatPr baseColWidth="10" defaultColWidth="18.28515625" defaultRowHeight="15"/>
  <cols>
    <col min="1" max="1" width="18.28515625" style="3"/>
    <col min="2" max="2" width="17.28515625" style="3" customWidth="1"/>
    <col min="3" max="3" width="8.85546875" style="3" customWidth="1"/>
    <col min="4" max="4" width="17.28515625" style="3" customWidth="1"/>
    <col min="5" max="5" width="8.85546875" style="3" customWidth="1"/>
    <col min="6" max="6" width="17.28515625" style="3" customWidth="1"/>
    <col min="7" max="7" width="8.85546875" style="3" customWidth="1"/>
    <col min="8" max="8" width="17.28515625" style="3" customWidth="1"/>
    <col min="9" max="9" width="8.85546875" style="3" customWidth="1"/>
    <col min="10" max="10" width="17.28515625" style="3" customWidth="1"/>
    <col min="11" max="11" width="8.85546875" style="3" customWidth="1"/>
    <col min="12" max="12" width="17.42578125" style="3" customWidth="1"/>
    <col min="13" max="13" width="8.85546875" style="3" customWidth="1"/>
    <col min="14" max="14" width="17.140625" style="3" customWidth="1"/>
    <col min="15" max="15" width="8.85546875" style="3" customWidth="1"/>
    <col min="16" max="16" width="17.28515625" style="3" customWidth="1"/>
    <col min="17" max="17" width="8.85546875" style="3" customWidth="1"/>
    <col min="18" max="18" width="17.28515625" style="3" customWidth="1"/>
    <col min="19" max="19" width="8.85546875" style="3" customWidth="1"/>
    <col min="20" max="20" width="17.28515625" style="3" customWidth="1"/>
    <col min="21" max="21" width="8.85546875" style="3" customWidth="1"/>
    <col min="22" max="22" width="17.28515625" style="3" customWidth="1"/>
    <col min="23" max="23" width="8.85546875" style="3" customWidth="1"/>
    <col min="24" max="24" width="17.28515625" style="3" customWidth="1"/>
    <col min="25" max="25" width="8.85546875" style="3" customWidth="1"/>
    <col min="26" max="16384" width="18.28515625" style="3"/>
  </cols>
  <sheetData>
    <row r="1" spans="1:25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>
      <c r="A2" s="42" t="s">
        <v>33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5" ht="33.75" customHeight="1">
      <c r="A4" s="44" t="s">
        <v>14</v>
      </c>
      <c r="B4" s="39" t="s">
        <v>18</v>
      </c>
      <c r="C4" s="46"/>
      <c r="D4" s="36" t="s">
        <v>19</v>
      </c>
      <c r="E4" s="36"/>
      <c r="F4" s="35" t="s">
        <v>20</v>
      </c>
      <c r="G4" s="36"/>
      <c r="H4" s="35" t="s">
        <v>21</v>
      </c>
      <c r="I4" s="36"/>
      <c r="J4" s="35" t="s">
        <v>22</v>
      </c>
      <c r="K4" s="36"/>
      <c r="L4" s="35" t="s">
        <v>23</v>
      </c>
      <c r="M4" s="36"/>
      <c r="N4" s="35" t="s">
        <v>25</v>
      </c>
      <c r="O4" s="36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5" t="s">
        <v>2</v>
      </c>
      <c r="Y4" s="36"/>
    </row>
    <row r="5" spans="1:25" ht="33.75" customHeight="1">
      <c r="A5" s="45"/>
      <c r="B5" s="8" t="s">
        <v>3</v>
      </c>
      <c r="C5" s="9" t="s">
        <v>13</v>
      </c>
      <c r="D5" s="8" t="s">
        <v>3</v>
      </c>
      <c r="E5" s="9" t="s">
        <v>13</v>
      </c>
      <c r="F5" s="9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</row>
    <row r="6" spans="1:25">
      <c r="A6" s="11" t="s">
        <v>4</v>
      </c>
      <c r="B6" s="6">
        <v>55476846.450000003</v>
      </c>
      <c r="C6" s="4">
        <f>+B6/$B$13</f>
        <v>3.3584334960296967E-2</v>
      </c>
      <c r="D6" s="6">
        <v>18657543568.810001</v>
      </c>
      <c r="E6" s="4">
        <f>+D6/$D$13</f>
        <v>0.14218629212031025</v>
      </c>
      <c r="F6" s="6">
        <v>5629229827.7600002</v>
      </c>
      <c r="G6" s="4">
        <f>+F6/$F$13</f>
        <v>8.7888778097439488E-2</v>
      </c>
      <c r="H6" s="6">
        <v>1349121804.9300001</v>
      </c>
      <c r="I6" s="4">
        <f>+H6/$H$13</f>
        <v>0.34616987964346241</v>
      </c>
      <c r="J6" s="6">
        <v>17758866990.029999</v>
      </c>
      <c r="K6" s="4">
        <f>+J6/$J$13</f>
        <v>0.19503889795278948</v>
      </c>
      <c r="L6" s="6">
        <v>1491589433.8</v>
      </c>
      <c r="M6" s="4">
        <f>+L6/$L$13</f>
        <v>1.8661027314003698E-2</v>
      </c>
      <c r="N6" s="21">
        <f>+B6+D6+F6+H6+J6+L6</f>
        <v>44941828471.780006</v>
      </c>
      <c r="O6" s="10">
        <f>+N6/$N$13</f>
        <v>0.12087593180050996</v>
      </c>
      <c r="P6" s="6">
        <v>491117092.62</v>
      </c>
      <c r="Q6" s="4">
        <f>+P6/$P$13</f>
        <v>4.1515500300959012E-2</v>
      </c>
      <c r="R6" s="6">
        <v>5549000768.6800003</v>
      </c>
      <c r="S6" s="4">
        <f>+R6/$R$13</f>
        <v>0.27731817888721505</v>
      </c>
      <c r="T6" s="21">
        <f>+P6+R6</f>
        <v>6040117861.3000002</v>
      </c>
      <c r="U6" s="10">
        <f>+T6/$T$13</f>
        <v>0.18970673414728367</v>
      </c>
      <c r="V6" s="32">
        <v>2046658391.22</v>
      </c>
      <c r="W6" s="34">
        <f>+V6/$V$13</f>
        <v>8.0263450224177246E-2</v>
      </c>
      <c r="X6" s="21">
        <f>N6+T6+V6</f>
        <v>53028604724.300011</v>
      </c>
      <c r="Y6" s="10">
        <f>+X6/$X$13</f>
        <v>0.12356953464136067</v>
      </c>
    </row>
    <row r="7" spans="1:25">
      <c r="A7" s="11" t="s">
        <v>5</v>
      </c>
      <c r="B7" s="6">
        <v>102637901.77</v>
      </c>
      <c r="C7" s="4">
        <f t="shared" ref="C7:C12" si="0">+B7/$B$13</f>
        <v>6.2134492013212417E-2</v>
      </c>
      <c r="D7" s="6">
        <v>1430343019.95</v>
      </c>
      <c r="E7" s="4">
        <f t="shared" ref="E7:E12" si="1">+D7/$D$13</f>
        <v>1.0900425863501224E-2</v>
      </c>
      <c r="F7" s="6">
        <v>1181334764.4100001</v>
      </c>
      <c r="G7" s="4">
        <f t="shared" ref="G7:G12" si="2">+F7/$F$13</f>
        <v>1.8444098419292329E-2</v>
      </c>
      <c r="H7" s="6">
        <v>163071024.5</v>
      </c>
      <c r="I7" s="4">
        <f t="shared" ref="I7:I9" si="3">+H7/$H$13</f>
        <v>4.1842238942561651E-2</v>
      </c>
      <c r="J7" s="6">
        <v>754131660.19000006</v>
      </c>
      <c r="K7" s="4">
        <f t="shared" ref="K7:K12" si="4">+J7/$J$13</f>
        <v>8.282341885737423E-3</v>
      </c>
      <c r="L7" s="6">
        <v>335164271.70999998</v>
      </c>
      <c r="M7" s="4">
        <f t="shared" ref="M7:M12" si="5">+L7/$L$13</f>
        <v>4.1931844563449115E-3</v>
      </c>
      <c r="N7" s="21">
        <f t="shared" ref="N7:N12" si="6">+B7+D7+F7+H7+J7+L7</f>
        <v>3966682642.5300002</v>
      </c>
      <c r="O7" s="10">
        <f t="shared" ref="O7:O12" si="7">+N7/$N$13</f>
        <v>1.0668824052715102E-2</v>
      </c>
      <c r="P7" s="6">
        <v>81570582.469999999</v>
      </c>
      <c r="Q7" s="4">
        <f t="shared" ref="Q7:Q12" si="8">+P7/$P$13</f>
        <v>6.8953892910075002E-3</v>
      </c>
      <c r="R7" s="6">
        <v>970130089.63999999</v>
      </c>
      <c r="S7" s="4">
        <f t="shared" ref="S7:S12" si="9">+R7/$R$13</f>
        <v>4.848345151818273E-2</v>
      </c>
      <c r="T7" s="21">
        <f t="shared" ref="T7:T12" si="10">+P7+R7</f>
        <v>1051700672.11</v>
      </c>
      <c r="U7" s="10">
        <f t="shared" ref="U7:U12" si="11">+T7/$T$13</f>
        <v>3.3031590506671052E-2</v>
      </c>
      <c r="V7" s="32">
        <v>131048516.34</v>
      </c>
      <c r="W7" s="34">
        <f t="shared" ref="W7:W12" si="12">+V7/$V$13</f>
        <v>5.1393071327051863E-3</v>
      </c>
      <c r="X7" s="21">
        <f t="shared" ref="X7:X12" si="13">N7+T7+V7</f>
        <v>5149431830.9800005</v>
      </c>
      <c r="Y7" s="10">
        <f t="shared" ref="Y7:Y12" si="14">+X7/$X$13</f>
        <v>1.1999427447315473E-2</v>
      </c>
    </row>
    <row r="8" spans="1:25">
      <c r="A8" s="11" t="s">
        <v>6</v>
      </c>
      <c r="B8" s="26">
        <v>0</v>
      </c>
      <c r="C8" s="26">
        <v>0</v>
      </c>
      <c r="D8" s="6">
        <v>908873518.45000005</v>
      </c>
      <c r="E8" s="4">
        <f t="shared" si="1"/>
        <v>6.9263863765420802E-3</v>
      </c>
      <c r="F8" s="6">
        <v>772149545.32000005</v>
      </c>
      <c r="G8" s="4">
        <f t="shared" si="2"/>
        <v>1.2055517739213118E-2</v>
      </c>
      <c r="H8" s="6">
        <v>87641651.519999996</v>
      </c>
      <c r="I8" s="4">
        <f t="shared" si="3"/>
        <v>2.2487887933889575E-2</v>
      </c>
      <c r="J8" s="6">
        <v>241997316.94999999</v>
      </c>
      <c r="K8" s="4">
        <f t="shared" si="4"/>
        <v>2.6577647116765848E-3</v>
      </c>
      <c r="L8" s="6">
        <v>379631064.29000002</v>
      </c>
      <c r="M8" s="4">
        <f t="shared" si="5"/>
        <v>4.7495011022650382E-3</v>
      </c>
      <c r="N8" s="21">
        <f t="shared" si="6"/>
        <v>2390293096.5300002</v>
      </c>
      <c r="O8" s="10">
        <f t="shared" si="7"/>
        <v>6.4289530520729721E-3</v>
      </c>
      <c r="P8" s="6">
        <v>3953383.31</v>
      </c>
      <c r="Q8" s="4">
        <f t="shared" si="8"/>
        <v>3.3419053920630639E-4</v>
      </c>
      <c r="R8" s="26">
        <v>0</v>
      </c>
      <c r="S8" s="26">
        <v>0</v>
      </c>
      <c r="T8" s="21">
        <f t="shared" si="10"/>
        <v>3953383.31</v>
      </c>
      <c r="U8" s="10">
        <f t="shared" si="11"/>
        <v>1.2416702021292368E-4</v>
      </c>
      <c r="V8" s="32">
        <v>147695561.81</v>
      </c>
      <c r="W8" s="34">
        <f t="shared" si="12"/>
        <v>5.7921514525941008E-3</v>
      </c>
      <c r="X8" s="21">
        <f t="shared" si="13"/>
        <v>2541942041.6500001</v>
      </c>
      <c r="Y8" s="10">
        <f t="shared" si="14"/>
        <v>5.9233426337552391E-3</v>
      </c>
    </row>
    <row r="9" spans="1:25">
      <c r="A9" s="11" t="s">
        <v>7</v>
      </c>
      <c r="B9" s="6">
        <v>1285467438.01</v>
      </c>
      <c r="C9" s="4">
        <f t="shared" si="0"/>
        <v>0.77819075490515044</v>
      </c>
      <c r="D9" s="6">
        <v>92200207702.220001</v>
      </c>
      <c r="E9" s="4">
        <f t="shared" si="1"/>
        <v>0.70264371178082574</v>
      </c>
      <c r="F9" s="6">
        <v>47928452393.870003</v>
      </c>
      <c r="G9" s="4">
        <f t="shared" si="2"/>
        <v>0.74830363049410853</v>
      </c>
      <c r="H9" s="6">
        <v>2297447992.96</v>
      </c>
      <c r="I9" s="4">
        <f t="shared" si="3"/>
        <v>0.58949999348008641</v>
      </c>
      <c r="J9" s="6">
        <v>65654539368.470001</v>
      </c>
      <c r="K9" s="4">
        <f t="shared" si="4"/>
        <v>0.72105889476019946</v>
      </c>
      <c r="L9" s="6">
        <v>62727860704.739998</v>
      </c>
      <c r="M9" s="4">
        <f t="shared" si="5"/>
        <v>0.78477783191183959</v>
      </c>
      <c r="N9" s="21">
        <f t="shared" si="6"/>
        <v>272093975600.26999</v>
      </c>
      <c r="O9" s="10">
        <f t="shared" si="7"/>
        <v>0.73182631762835348</v>
      </c>
      <c r="P9" s="6">
        <v>9336212623.5</v>
      </c>
      <c r="Q9" s="4">
        <f t="shared" si="8"/>
        <v>0.78921614377741423</v>
      </c>
      <c r="R9" s="6">
        <v>12658971467.23</v>
      </c>
      <c r="S9" s="4">
        <f t="shared" si="9"/>
        <v>0.63264776132163614</v>
      </c>
      <c r="T9" s="21">
        <f t="shared" si="10"/>
        <v>21995184090.73</v>
      </c>
      <c r="U9" s="10">
        <f t="shared" si="11"/>
        <v>0.69082005295880322</v>
      </c>
      <c r="V9" s="32">
        <v>19705427798.43</v>
      </c>
      <c r="W9" s="34">
        <f t="shared" si="12"/>
        <v>0.77278437380192588</v>
      </c>
      <c r="X9" s="21">
        <f t="shared" si="13"/>
        <v>313794587489.42999</v>
      </c>
      <c r="Y9" s="10">
        <f t="shared" si="14"/>
        <v>0.73121763905807624</v>
      </c>
    </row>
    <row r="10" spans="1:25">
      <c r="A10" s="11" t="s">
        <v>8</v>
      </c>
      <c r="B10" s="6">
        <v>24642846.309999999</v>
      </c>
      <c r="C10" s="4">
        <f t="shared" si="0"/>
        <v>1.4918180426785201E-2</v>
      </c>
      <c r="D10" s="6">
        <v>11436757137.959999</v>
      </c>
      <c r="E10" s="4">
        <f t="shared" si="1"/>
        <v>8.7157780729799558E-2</v>
      </c>
      <c r="F10" s="6">
        <v>5000123259.7399998</v>
      </c>
      <c r="G10" s="4">
        <f t="shared" si="2"/>
        <v>7.8066580523681289E-2</v>
      </c>
      <c r="H10" s="26">
        <v>0</v>
      </c>
      <c r="I10" s="26">
        <v>0</v>
      </c>
      <c r="J10" s="6">
        <v>4582590959.9700003</v>
      </c>
      <c r="K10" s="4">
        <f t="shared" si="4"/>
        <v>5.0328857753298296E-2</v>
      </c>
      <c r="L10" s="6">
        <v>10482865347.629999</v>
      </c>
      <c r="M10" s="4">
        <f t="shared" si="5"/>
        <v>0.13114938477592902</v>
      </c>
      <c r="N10" s="21">
        <f t="shared" si="6"/>
        <v>31526979551.610001</v>
      </c>
      <c r="O10" s="10">
        <f t="shared" si="7"/>
        <v>8.4795237749380928E-2</v>
      </c>
      <c r="P10" s="6">
        <v>822176755.37</v>
      </c>
      <c r="Q10" s="4">
        <f t="shared" si="8"/>
        <v>6.9500898763088015E-2</v>
      </c>
      <c r="R10" s="26">
        <v>0</v>
      </c>
      <c r="S10" s="26">
        <v>0</v>
      </c>
      <c r="T10" s="21">
        <f t="shared" si="10"/>
        <v>822176755.37</v>
      </c>
      <c r="U10" s="10">
        <f t="shared" si="11"/>
        <v>2.582275225991754E-2</v>
      </c>
      <c r="V10" s="32">
        <v>2326363967.0300002</v>
      </c>
      <c r="W10" s="34">
        <f t="shared" si="12"/>
        <v>9.1232615697887973E-2</v>
      </c>
      <c r="X10" s="21">
        <f t="shared" si="13"/>
        <v>34675520274.010002</v>
      </c>
      <c r="Y10" s="10">
        <f t="shared" si="14"/>
        <v>8.0802388182447962E-2</v>
      </c>
    </row>
    <row r="11" spans="1:25">
      <c r="A11" s="11" t="s">
        <v>9</v>
      </c>
      <c r="B11" s="6">
        <v>59575712.799999997</v>
      </c>
      <c r="C11" s="4">
        <f t="shared" si="0"/>
        <v>3.6065689061416564E-2</v>
      </c>
      <c r="D11" s="6">
        <v>5321488762.9200001</v>
      </c>
      <c r="E11" s="4">
        <f t="shared" si="1"/>
        <v>4.0554253724181498E-2</v>
      </c>
      <c r="F11" s="6">
        <v>2927052579.5599999</v>
      </c>
      <c r="G11" s="4">
        <f t="shared" si="2"/>
        <v>4.5699870589020593E-2</v>
      </c>
      <c r="H11" s="26">
        <v>0</v>
      </c>
      <c r="I11" s="26">
        <v>0</v>
      </c>
      <c r="J11" s="6">
        <v>1435133935.0699999</v>
      </c>
      <c r="K11" s="4">
        <f t="shared" si="4"/>
        <v>1.5761531479899331E-2</v>
      </c>
      <c r="L11" s="6">
        <v>3201378374.0999999</v>
      </c>
      <c r="M11" s="4">
        <f t="shared" si="5"/>
        <v>4.0051912361261224E-2</v>
      </c>
      <c r="N11" s="21">
        <f t="shared" si="6"/>
        <v>12944629364.450001</v>
      </c>
      <c r="O11" s="10">
        <f t="shared" si="7"/>
        <v>3.4815987454151841E-2</v>
      </c>
      <c r="P11" s="6">
        <v>687760761.41999996</v>
      </c>
      <c r="Q11" s="4">
        <f t="shared" si="8"/>
        <v>5.813833915939956E-2</v>
      </c>
      <c r="R11" s="6">
        <v>730062481.01999998</v>
      </c>
      <c r="S11" s="4">
        <f t="shared" si="9"/>
        <v>3.6485775754994107E-2</v>
      </c>
      <c r="T11" s="21">
        <f t="shared" si="10"/>
        <v>1417823242.4400001</v>
      </c>
      <c r="U11" s="10">
        <f t="shared" si="11"/>
        <v>4.45306901450951E-2</v>
      </c>
      <c r="V11" s="32">
        <v>977586811.00999999</v>
      </c>
      <c r="W11" s="34">
        <f t="shared" si="12"/>
        <v>3.833785388021746E-2</v>
      </c>
      <c r="X11" s="21">
        <f t="shared" si="13"/>
        <v>15340039417.900002</v>
      </c>
      <c r="Y11" s="10">
        <f t="shared" si="14"/>
        <v>3.5746019381524545E-2</v>
      </c>
    </row>
    <row r="12" spans="1:25">
      <c r="A12" s="11" t="s">
        <v>10</v>
      </c>
      <c r="B12" s="6">
        <v>124066010.86</v>
      </c>
      <c r="C12" s="4">
        <f t="shared" si="0"/>
        <v>7.5106548633138481E-2</v>
      </c>
      <c r="D12" s="6">
        <v>1263789827.8299999</v>
      </c>
      <c r="E12" s="4">
        <f t="shared" si="1"/>
        <v>9.6311494048395806E-3</v>
      </c>
      <c r="F12" s="6">
        <v>611129582.62</v>
      </c>
      <c r="G12" s="4">
        <f t="shared" si="2"/>
        <v>9.5415241372447234E-3</v>
      </c>
      <c r="H12" s="26">
        <v>0</v>
      </c>
      <c r="I12" s="26">
        <v>0</v>
      </c>
      <c r="J12" s="6">
        <v>625689598.48000002</v>
      </c>
      <c r="K12" s="4">
        <f t="shared" si="4"/>
        <v>6.8717114563994156E-3</v>
      </c>
      <c r="L12" s="6">
        <v>1312235340.03</v>
      </c>
      <c r="M12" s="4">
        <f t="shared" si="5"/>
        <v>1.6417158078356427E-2</v>
      </c>
      <c r="N12" s="21">
        <f t="shared" si="6"/>
        <v>3936910359.8199997</v>
      </c>
      <c r="O12" s="10">
        <f t="shared" si="7"/>
        <v>1.0588748262815738E-2</v>
      </c>
      <c r="P12" s="6">
        <v>406937193.35000002</v>
      </c>
      <c r="Q12" s="4">
        <f t="shared" si="8"/>
        <v>3.439953816892536E-2</v>
      </c>
      <c r="R12" s="6">
        <v>101344815</v>
      </c>
      <c r="S12" s="4">
        <f t="shared" si="9"/>
        <v>5.0648325179719327E-3</v>
      </c>
      <c r="T12" s="21">
        <f t="shared" si="10"/>
        <v>508282008.35000002</v>
      </c>
      <c r="U12" s="10">
        <f t="shared" si="11"/>
        <v>1.5964012962016549E-2</v>
      </c>
      <c r="V12" s="32">
        <v>164476530.34999999</v>
      </c>
      <c r="W12" s="34">
        <f t="shared" si="12"/>
        <v>6.4502478104923504E-3</v>
      </c>
      <c r="X12" s="21">
        <f t="shared" si="13"/>
        <v>4609668898.5200005</v>
      </c>
      <c r="Y12" s="10">
        <f t="shared" si="14"/>
        <v>1.0741648655519836E-2</v>
      </c>
    </row>
    <row r="13" spans="1:25">
      <c r="A13" s="12" t="s">
        <v>11</v>
      </c>
      <c r="B13" s="7">
        <f t="shared" ref="B13:M13" si="15">SUM(B6:B12)</f>
        <v>1651866756.1999998</v>
      </c>
      <c r="C13" s="5">
        <f t="shared" si="15"/>
        <v>1</v>
      </c>
      <c r="D13" s="7">
        <f t="shared" si="15"/>
        <v>131219003538.14001</v>
      </c>
      <c r="E13" s="5">
        <f t="shared" si="15"/>
        <v>0.99999999999999989</v>
      </c>
      <c r="F13" s="7">
        <f t="shared" si="15"/>
        <v>64049471953.279999</v>
      </c>
      <c r="G13" s="5">
        <f t="shared" si="15"/>
        <v>1</v>
      </c>
      <c r="H13" s="7">
        <f t="shared" si="15"/>
        <v>3897282473.9099998</v>
      </c>
      <c r="I13" s="5">
        <f t="shared" si="15"/>
        <v>1</v>
      </c>
      <c r="J13" s="7">
        <f t="shared" si="15"/>
        <v>91052949829.160004</v>
      </c>
      <c r="K13" s="5">
        <f t="shared" si="15"/>
        <v>1</v>
      </c>
      <c r="L13" s="7">
        <f t="shared" si="15"/>
        <v>79930724536.300003</v>
      </c>
      <c r="M13" s="5">
        <f t="shared" si="15"/>
        <v>0.99999999999999989</v>
      </c>
      <c r="N13" s="21">
        <f>+B13+D13+F13+H13+J13+L13</f>
        <v>371801299086.98999</v>
      </c>
      <c r="O13" s="5">
        <f t="shared" ref="O13:Y13" si="16">SUM(O6:O12)</f>
        <v>1</v>
      </c>
      <c r="P13" s="7">
        <f t="shared" si="16"/>
        <v>11829728392.040001</v>
      </c>
      <c r="Q13" s="5">
        <f t="shared" si="16"/>
        <v>1</v>
      </c>
      <c r="R13" s="7">
        <f t="shared" si="16"/>
        <v>20009509621.57</v>
      </c>
      <c r="S13" s="5">
        <f t="shared" si="16"/>
        <v>1</v>
      </c>
      <c r="T13" s="7">
        <f t="shared" si="16"/>
        <v>31839238013.609997</v>
      </c>
      <c r="U13" s="5">
        <f t="shared" si="16"/>
        <v>1</v>
      </c>
      <c r="V13" s="7">
        <f t="shared" si="16"/>
        <v>25499257576.189995</v>
      </c>
      <c r="W13" s="5">
        <f t="shared" si="16"/>
        <v>1.0000000000000002</v>
      </c>
      <c r="X13" s="7">
        <f t="shared" si="16"/>
        <v>429139794676.79004</v>
      </c>
      <c r="Y13" s="5">
        <f t="shared" si="16"/>
        <v>1</v>
      </c>
    </row>
    <row r="14" spans="1:25">
      <c r="B14" s="25"/>
      <c r="D14" s="25"/>
      <c r="F14" s="25"/>
      <c r="H14" s="25"/>
      <c r="J14" s="25"/>
      <c r="L14" s="25"/>
      <c r="N14" s="25"/>
      <c r="P14" s="25"/>
      <c r="R14" s="25"/>
      <c r="T14" s="25"/>
      <c r="V14" s="25"/>
      <c r="X14" s="25"/>
    </row>
    <row r="15" spans="1:25">
      <c r="A15" s="24" t="s">
        <v>30</v>
      </c>
      <c r="X15" s="25"/>
    </row>
    <row r="16" spans="1:25">
      <c r="A16" s="24" t="s">
        <v>31</v>
      </c>
    </row>
  </sheetData>
  <mergeCells count="16">
    <mergeCell ref="X4:Y4"/>
    <mergeCell ref="A1:Q1"/>
    <mergeCell ref="A2:Q2"/>
    <mergeCell ref="A3:Q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zoomScaleNormal="100" workbookViewId="0">
      <selection activeCell="A14" sqref="A14:XFD14"/>
    </sheetView>
  </sheetViews>
  <sheetFormatPr baseColWidth="10" defaultColWidth="18.28515625" defaultRowHeight="15"/>
  <cols>
    <col min="1" max="1" width="18.28515625" style="3"/>
    <col min="2" max="2" width="17.28515625" style="3" customWidth="1"/>
    <col min="3" max="3" width="8.85546875" style="3" customWidth="1"/>
    <col min="4" max="4" width="17.28515625" style="3" customWidth="1"/>
    <col min="5" max="5" width="8.85546875" style="3" customWidth="1"/>
    <col min="6" max="6" width="17.28515625" style="3" customWidth="1"/>
    <col min="7" max="7" width="8.85546875" style="3" customWidth="1"/>
    <col min="8" max="8" width="17.28515625" style="3" customWidth="1"/>
    <col min="9" max="9" width="8.85546875" style="3" customWidth="1"/>
    <col min="10" max="10" width="17.28515625" style="3" customWidth="1"/>
    <col min="11" max="11" width="8.85546875" style="3" customWidth="1"/>
    <col min="12" max="12" width="17.42578125" style="3" customWidth="1"/>
    <col min="13" max="13" width="8.85546875" style="3" customWidth="1"/>
    <col min="14" max="14" width="17.140625" style="3" customWidth="1"/>
    <col min="15" max="15" width="8.85546875" style="3" customWidth="1"/>
    <col min="16" max="16" width="17.28515625" style="3" customWidth="1"/>
    <col min="17" max="17" width="8.85546875" style="3" customWidth="1"/>
    <col min="18" max="18" width="17.28515625" style="3" customWidth="1"/>
    <col min="19" max="19" width="8.85546875" style="3" customWidth="1"/>
    <col min="20" max="20" width="17.28515625" style="3" customWidth="1"/>
    <col min="21" max="21" width="8.85546875" style="3" customWidth="1"/>
    <col min="22" max="22" width="17.28515625" style="3" customWidth="1"/>
    <col min="23" max="23" width="8.85546875" style="3" customWidth="1"/>
    <col min="24" max="24" width="17.28515625" style="3" customWidth="1"/>
    <col min="25" max="25" width="8.85546875" style="3" customWidth="1"/>
    <col min="26" max="16384" width="18.28515625" style="3"/>
  </cols>
  <sheetData>
    <row r="1" spans="1:25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5">
      <c r="A2" s="42" t="s">
        <v>15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5" ht="33.75" customHeight="1">
      <c r="A4" s="44" t="s">
        <v>14</v>
      </c>
      <c r="B4" s="39" t="s">
        <v>18</v>
      </c>
      <c r="C4" s="46"/>
      <c r="D4" s="36" t="s">
        <v>19</v>
      </c>
      <c r="E4" s="36"/>
      <c r="F4" s="35" t="s">
        <v>20</v>
      </c>
      <c r="G4" s="36"/>
      <c r="H4" s="35" t="s">
        <v>21</v>
      </c>
      <c r="I4" s="36"/>
      <c r="J4" s="35" t="s">
        <v>22</v>
      </c>
      <c r="K4" s="36"/>
      <c r="L4" s="35" t="s">
        <v>23</v>
      </c>
      <c r="M4" s="36"/>
      <c r="N4" s="35" t="s">
        <v>25</v>
      </c>
      <c r="O4" s="36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5" t="s">
        <v>2</v>
      </c>
      <c r="Y4" s="36"/>
    </row>
    <row r="5" spans="1:25" ht="33.75" customHeight="1">
      <c r="A5" s="45"/>
      <c r="B5" s="8" t="s">
        <v>3</v>
      </c>
      <c r="C5" s="9" t="s">
        <v>13</v>
      </c>
      <c r="D5" s="8" t="s">
        <v>3</v>
      </c>
      <c r="E5" s="9" t="s">
        <v>13</v>
      </c>
      <c r="F5" s="9" t="s">
        <v>3</v>
      </c>
      <c r="G5" s="9" t="s">
        <v>13</v>
      </c>
      <c r="H5" s="9" t="s">
        <v>3</v>
      </c>
      <c r="I5" s="9" t="s">
        <v>13</v>
      </c>
      <c r="J5" s="9" t="s">
        <v>3</v>
      </c>
      <c r="K5" s="9" t="s">
        <v>13</v>
      </c>
      <c r="L5" s="9" t="s">
        <v>3</v>
      </c>
      <c r="M5" s="9" t="s">
        <v>13</v>
      </c>
      <c r="N5" s="9" t="s">
        <v>3</v>
      </c>
      <c r="O5" s="9" t="s">
        <v>13</v>
      </c>
      <c r="P5" s="9" t="s">
        <v>3</v>
      </c>
      <c r="Q5" s="9" t="s">
        <v>13</v>
      </c>
      <c r="R5" s="9" t="s">
        <v>3</v>
      </c>
      <c r="S5" s="9" t="s">
        <v>13</v>
      </c>
      <c r="T5" s="9" t="s">
        <v>3</v>
      </c>
      <c r="U5" s="9" t="s">
        <v>13</v>
      </c>
      <c r="V5" s="9" t="s">
        <v>3</v>
      </c>
      <c r="W5" s="9" t="s">
        <v>13</v>
      </c>
      <c r="X5" s="9" t="s">
        <v>3</v>
      </c>
      <c r="Y5" s="9" t="s">
        <v>13</v>
      </c>
    </row>
    <row r="6" spans="1:25">
      <c r="A6" s="11" t="s">
        <v>4</v>
      </c>
      <c r="B6" s="2">
        <v>42933240.130000003</v>
      </c>
      <c r="C6" s="4">
        <f>+B6/$B$13</f>
        <v>2.8642348566427986E-2</v>
      </c>
      <c r="D6" s="6">
        <v>17217423719.040001</v>
      </c>
      <c r="E6" s="4">
        <f>+D6/$D$13</f>
        <v>0.13296839946842351</v>
      </c>
      <c r="F6" s="6">
        <v>4676386627.6199999</v>
      </c>
      <c r="G6" s="4">
        <f>+F6/$F$13</f>
        <v>7.4100596335185911E-2</v>
      </c>
      <c r="H6" s="6">
        <v>1420746621.0599999</v>
      </c>
      <c r="I6" s="4">
        <f>+H6/$H$13</f>
        <v>0.36867050218602521</v>
      </c>
      <c r="J6" s="6">
        <v>16858034266.459999</v>
      </c>
      <c r="K6" s="4">
        <f>+J6/$J$13</f>
        <v>0.18716399630328201</v>
      </c>
      <c r="L6" s="6">
        <v>1231270248.02</v>
      </c>
      <c r="M6" s="4">
        <f>+L6/$L$13</f>
        <v>1.5577420114509175E-2</v>
      </c>
      <c r="N6" s="21">
        <f>+B6+D6+F6+H6+J6+L6</f>
        <v>41446794722.329994</v>
      </c>
      <c r="O6" s="10">
        <f>+N6/$N$13</f>
        <v>0.1129158126482647</v>
      </c>
      <c r="P6" s="6">
        <v>394923041.51999998</v>
      </c>
      <c r="Q6" s="4">
        <f>+P6/$P$13</f>
        <v>3.3663793244478664E-2</v>
      </c>
      <c r="R6" s="6">
        <v>5471306367.1800003</v>
      </c>
      <c r="S6" s="4">
        <f>+R6/$R$13</f>
        <v>0.27439640457392545</v>
      </c>
      <c r="T6" s="21">
        <f>+P6+R6</f>
        <v>5866229408.7000008</v>
      </c>
      <c r="U6" s="10">
        <f>+T6/$T$13</f>
        <v>0.18522509669310069</v>
      </c>
      <c r="V6" s="32">
        <v>1713808656.3699999</v>
      </c>
      <c r="W6" s="34">
        <f>+V6/$V$13</f>
        <v>6.808495139224266E-2</v>
      </c>
      <c r="X6" s="21">
        <f>N6+T6+V6</f>
        <v>49026832787.400002</v>
      </c>
      <c r="Y6" s="10">
        <f>+X6/$X$13</f>
        <v>0.11565613743852653</v>
      </c>
    </row>
    <row r="7" spans="1:25">
      <c r="A7" s="11" t="s">
        <v>5</v>
      </c>
      <c r="B7" s="2">
        <v>100591864.11</v>
      </c>
      <c r="C7" s="4">
        <f t="shared" ref="C7:C12" si="0">+B7/$B$13</f>
        <v>6.7108544010684168E-2</v>
      </c>
      <c r="D7" s="6">
        <v>1413778635.1199999</v>
      </c>
      <c r="E7" s="4">
        <f t="shared" ref="E7:E12" si="1">+D7/$D$13</f>
        <v>1.0918467558341558E-2</v>
      </c>
      <c r="F7" s="6">
        <v>1183362054.8099999</v>
      </c>
      <c r="G7" s="4">
        <f t="shared" ref="G7:G12" si="2">+F7/$F$13</f>
        <v>1.8751194228454931E-2</v>
      </c>
      <c r="H7" s="6">
        <v>161713312.93000001</v>
      </c>
      <c r="I7" s="4">
        <f t="shared" ref="I7:I9" si="3">+H7/$H$13</f>
        <v>4.1963097011336242E-2</v>
      </c>
      <c r="J7" s="6">
        <v>750028760.08000004</v>
      </c>
      <c r="K7" s="4">
        <f t="shared" ref="K7:K12" si="4">+J7/$J$13</f>
        <v>8.3270906832986422E-3</v>
      </c>
      <c r="L7" s="6">
        <v>332440638.38</v>
      </c>
      <c r="M7" s="4">
        <f t="shared" ref="M7:M12" si="5">+L7/$L$13</f>
        <v>4.2058739708106434E-3</v>
      </c>
      <c r="N7" s="21">
        <f t="shared" ref="N7:N12" si="6">+B7+D7+F7+H7+J7+L7</f>
        <v>3941915265.4299998</v>
      </c>
      <c r="O7" s="10">
        <f t="shared" ref="O7:O12" si="7">+N7/$N$13</f>
        <v>1.0739179436397349E-2</v>
      </c>
      <c r="P7" s="6">
        <v>111311482.15000001</v>
      </c>
      <c r="Q7" s="4">
        <f t="shared" ref="Q7:Q12" si="8">+P7/$P$13</f>
        <v>9.4883466571405676E-3</v>
      </c>
      <c r="R7" s="6">
        <v>1213497712.1700001</v>
      </c>
      <c r="S7" s="4">
        <f t="shared" ref="S7:S12" si="9">+R7/$R$13</f>
        <v>6.0859214752720062E-2</v>
      </c>
      <c r="T7" s="21">
        <f t="shared" ref="T7:T12" si="10">+P7+R7</f>
        <v>1324809194.3200002</v>
      </c>
      <c r="U7" s="10">
        <f t="shared" ref="U7:U12" si="11">+T7/$T$13</f>
        <v>4.1830602593533862E-2</v>
      </c>
      <c r="V7" s="32">
        <v>172940457.30000001</v>
      </c>
      <c r="W7" s="34">
        <f t="shared" ref="W7:W12" si="12">+V7/$V$13</f>
        <v>6.8704534693869879E-3</v>
      </c>
      <c r="X7" s="21">
        <f t="shared" ref="X7:X12" si="13">N7+T7+V7</f>
        <v>5439664917.0500002</v>
      </c>
      <c r="Y7" s="10">
        <f t="shared" ref="Y7:Y12" si="14">+X7/$X$13</f>
        <v>1.2832373569674151E-2</v>
      </c>
    </row>
    <row r="8" spans="1:25">
      <c r="A8" s="11" t="s">
        <v>6</v>
      </c>
      <c r="B8" s="2">
        <v>1810773.46</v>
      </c>
      <c r="C8" s="4">
        <f t="shared" si="0"/>
        <v>1.2080337859223401E-3</v>
      </c>
      <c r="D8" s="6">
        <v>751445218.67999995</v>
      </c>
      <c r="E8" s="4">
        <f t="shared" si="1"/>
        <v>5.80333443879781E-3</v>
      </c>
      <c r="F8" s="6">
        <v>1158844391.8800001</v>
      </c>
      <c r="G8" s="4">
        <f t="shared" si="2"/>
        <v>1.8362694818862123E-2</v>
      </c>
      <c r="H8" s="6">
        <v>93316366.719999999</v>
      </c>
      <c r="I8" s="4">
        <f t="shared" si="3"/>
        <v>2.4214727151819711E-2</v>
      </c>
      <c r="J8" s="6">
        <v>240169483.59</v>
      </c>
      <c r="K8" s="4">
        <f t="shared" si="4"/>
        <v>2.6664485092566573E-3</v>
      </c>
      <c r="L8" s="6">
        <v>387486249.48000002</v>
      </c>
      <c r="M8" s="4">
        <f t="shared" si="5"/>
        <v>4.9022837240256514E-3</v>
      </c>
      <c r="N8" s="21">
        <f t="shared" si="6"/>
        <v>2633072483.8099999</v>
      </c>
      <c r="O8" s="10">
        <f t="shared" si="7"/>
        <v>7.1734261060001428E-3</v>
      </c>
      <c r="P8" s="6">
        <v>3932697.45</v>
      </c>
      <c r="Q8" s="4">
        <f t="shared" si="8"/>
        <v>3.3522863933271895E-4</v>
      </c>
      <c r="R8" s="26">
        <v>0</v>
      </c>
      <c r="S8" s="26">
        <v>0</v>
      </c>
      <c r="T8" s="21">
        <f t="shared" si="10"/>
        <v>3932697.45</v>
      </c>
      <c r="U8" s="10">
        <f t="shared" si="11"/>
        <v>1.2417418663522519E-4</v>
      </c>
      <c r="V8" s="32">
        <v>146476678.58000001</v>
      </c>
      <c r="W8" s="34">
        <f t="shared" si="12"/>
        <v>5.8191195989987917E-3</v>
      </c>
      <c r="X8" s="21">
        <f t="shared" si="13"/>
        <v>2783481859.8399997</v>
      </c>
      <c r="Y8" s="10">
        <f t="shared" si="14"/>
        <v>6.566338109893901E-3</v>
      </c>
    </row>
    <row r="9" spans="1:25">
      <c r="A9" s="11" t="s">
        <v>7</v>
      </c>
      <c r="B9" s="2">
        <v>1150161504.1800001</v>
      </c>
      <c r="C9" s="4">
        <f t="shared" si="0"/>
        <v>0.76731517608873001</v>
      </c>
      <c r="D9" s="6">
        <v>92207999764.270004</v>
      </c>
      <c r="E9" s="4">
        <f t="shared" si="1"/>
        <v>0.71211293553060007</v>
      </c>
      <c r="F9" s="6">
        <v>47708634296.080002</v>
      </c>
      <c r="G9" s="4">
        <f t="shared" si="2"/>
        <v>0.75597646926726736</v>
      </c>
      <c r="H9" s="6">
        <v>2177926701.3899999</v>
      </c>
      <c r="I9" s="4">
        <f t="shared" si="3"/>
        <v>0.56515167365081886</v>
      </c>
      <c r="J9" s="6">
        <v>65580626540.989998</v>
      </c>
      <c r="K9" s="4">
        <f t="shared" si="4"/>
        <v>0.72809984541941764</v>
      </c>
      <c r="L9" s="6">
        <v>61957285856.190002</v>
      </c>
      <c r="M9" s="4">
        <f t="shared" si="5"/>
        <v>0.78385283205586875</v>
      </c>
      <c r="N9" s="21">
        <f t="shared" si="6"/>
        <v>270782634663.10001</v>
      </c>
      <c r="O9" s="10">
        <f t="shared" si="7"/>
        <v>0.73770822204374431</v>
      </c>
      <c r="P9" s="6">
        <v>9289408980.8099995</v>
      </c>
      <c r="Q9" s="4">
        <f t="shared" si="8"/>
        <v>0.7918422335900962</v>
      </c>
      <c r="R9" s="6">
        <v>12598447535.66</v>
      </c>
      <c r="S9" s="4">
        <f t="shared" si="9"/>
        <v>0.63183606893870814</v>
      </c>
      <c r="T9" s="21">
        <f t="shared" si="10"/>
        <v>21887856516.470001</v>
      </c>
      <c r="U9" s="10">
        <f t="shared" si="11"/>
        <v>0.69110497684513605</v>
      </c>
      <c r="V9" s="32">
        <v>19641442067.049999</v>
      </c>
      <c r="W9" s="34">
        <f t="shared" si="12"/>
        <v>0.7803010116900343</v>
      </c>
      <c r="X9" s="21">
        <f t="shared" si="13"/>
        <v>312311933246.62</v>
      </c>
      <c r="Y9" s="10">
        <f t="shared" si="14"/>
        <v>0.73675556469040615</v>
      </c>
    </row>
    <row r="10" spans="1:25">
      <c r="A10" s="11" t="s">
        <v>8</v>
      </c>
      <c r="B10" s="2">
        <v>24649985.719999999</v>
      </c>
      <c r="C10" s="4">
        <f t="shared" si="0"/>
        <v>1.6444914965930205E-2</v>
      </c>
      <c r="D10" s="6">
        <v>11609526788.049999</v>
      </c>
      <c r="E10" s="4">
        <f t="shared" si="1"/>
        <v>8.9659185995735538E-2</v>
      </c>
      <c r="F10" s="6">
        <v>5045583106.3599997</v>
      </c>
      <c r="G10" s="4">
        <f t="shared" si="2"/>
        <v>7.9950771142782651E-2</v>
      </c>
      <c r="H10" s="26">
        <v>0</v>
      </c>
      <c r="I10" s="26">
        <v>0</v>
      </c>
      <c r="J10" s="6">
        <v>4580968890.54</v>
      </c>
      <c r="K10" s="4">
        <f t="shared" si="4"/>
        <v>5.0859574191298725E-2</v>
      </c>
      <c r="L10" s="6">
        <v>10651280254.299999</v>
      </c>
      <c r="M10" s="4">
        <f t="shared" si="5"/>
        <v>0.13475471168528724</v>
      </c>
      <c r="N10" s="21">
        <f t="shared" si="6"/>
        <v>31912009024.969997</v>
      </c>
      <c r="O10" s="10">
        <f t="shared" si="7"/>
        <v>8.6939664609381295E-2</v>
      </c>
      <c r="P10" s="6">
        <v>837451331.11000001</v>
      </c>
      <c r="Q10" s="4">
        <f t="shared" si="8"/>
        <v>7.1385524517117271E-2</v>
      </c>
      <c r="R10" s="26">
        <v>0</v>
      </c>
      <c r="S10" s="26">
        <v>0</v>
      </c>
      <c r="T10" s="21">
        <f t="shared" si="10"/>
        <v>837451331.11000001</v>
      </c>
      <c r="U10" s="10">
        <f t="shared" si="11"/>
        <v>2.6442369190432104E-2</v>
      </c>
      <c r="V10" s="32">
        <v>2352033882.1500001</v>
      </c>
      <c r="W10" s="34">
        <f t="shared" si="12"/>
        <v>9.3439901790598606E-2</v>
      </c>
      <c r="X10" s="21">
        <f t="shared" si="13"/>
        <v>35101494238.229996</v>
      </c>
      <c r="Y10" s="10">
        <f t="shared" si="14"/>
        <v>8.2805741490968338E-2</v>
      </c>
    </row>
    <row r="11" spans="1:25">
      <c r="A11" s="11" t="s">
        <v>9</v>
      </c>
      <c r="B11" s="2">
        <v>54772984.219999999</v>
      </c>
      <c r="C11" s="4">
        <f t="shared" si="0"/>
        <v>3.654107869106453E-2</v>
      </c>
      <c r="D11" s="6">
        <v>5122115293.9300003</v>
      </c>
      <c r="E11" s="4">
        <f t="shared" si="1"/>
        <v>3.9557571657682422E-2</v>
      </c>
      <c r="F11" s="6">
        <v>2725120220.4699998</v>
      </c>
      <c r="G11" s="4">
        <f t="shared" si="2"/>
        <v>4.3181423928729368E-2</v>
      </c>
      <c r="H11" s="26">
        <v>0</v>
      </c>
      <c r="I11" s="26">
        <v>0</v>
      </c>
      <c r="J11" s="6">
        <v>1429067368.1300001</v>
      </c>
      <c r="K11" s="4">
        <f t="shared" si="4"/>
        <v>1.5866023011827112E-2</v>
      </c>
      <c r="L11" s="6">
        <v>3211575880.2399998</v>
      </c>
      <c r="M11" s="4">
        <f t="shared" si="5"/>
        <v>4.0631264173379471E-2</v>
      </c>
      <c r="N11" s="21">
        <f t="shared" si="6"/>
        <v>12542651746.99</v>
      </c>
      <c r="O11" s="10">
        <f t="shared" si="7"/>
        <v>3.4170645143097693E-2</v>
      </c>
      <c r="P11" s="6">
        <v>687626528.94000006</v>
      </c>
      <c r="Q11" s="4">
        <f t="shared" si="8"/>
        <v>5.8614248514244773E-2</v>
      </c>
      <c r="R11" s="6">
        <v>555606025.26999998</v>
      </c>
      <c r="S11" s="4">
        <f t="shared" si="9"/>
        <v>2.7864697288424008E-2</v>
      </c>
      <c r="T11" s="21">
        <f t="shared" si="10"/>
        <v>1243232554.21</v>
      </c>
      <c r="U11" s="10">
        <f t="shared" si="11"/>
        <v>3.9254835435525368E-2</v>
      </c>
      <c r="V11" s="32">
        <v>976489858.25999999</v>
      </c>
      <c r="W11" s="34">
        <f t="shared" si="12"/>
        <v>3.8793283186857999E-2</v>
      </c>
      <c r="X11" s="21">
        <f t="shared" si="13"/>
        <v>14762374159.460001</v>
      </c>
      <c r="Y11" s="10">
        <f t="shared" si="14"/>
        <v>3.4824994347671862E-2</v>
      </c>
    </row>
    <row r="12" spans="1:25">
      <c r="A12" s="11" t="s">
        <v>10</v>
      </c>
      <c r="B12" s="2">
        <v>124022377.34999999</v>
      </c>
      <c r="C12" s="4">
        <f t="shared" si="0"/>
        <v>8.2739903891240807E-2</v>
      </c>
      <c r="D12" s="6">
        <v>1162789651.3599999</v>
      </c>
      <c r="E12" s="4">
        <f t="shared" si="1"/>
        <v>8.9801053504191906E-3</v>
      </c>
      <c r="F12" s="6">
        <v>610692699.90999997</v>
      </c>
      <c r="G12" s="4">
        <f t="shared" si="2"/>
        <v>9.6768502787175758E-3</v>
      </c>
      <c r="H12" s="26">
        <v>0</v>
      </c>
      <c r="I12" s="26">
        <v>0</v>
      </c>
      <c r="J12" s="6">
        <v>632029651.35000002</v>
      </c>
      <c r="K12" s="4">
        <f t="shared" si="4"/>
        <v>7.0170218816191961E-3</v>
      </c>
      <c r="L12" s="6">
        <v>1270648504.78</v>
      </c>
      <c r="M12" s="4">
        <f t="shared" si="5"/>
        <v>1.6075614276119071E-2</v>
      </c>
      <c r="N12" s="21">
        <f t="shared" si="6"/>
        <v>3800182884.75</v>
      </c>
      <c r="O12" s="10">
        <f t="shared" si="7"/>
        <v>1.0353050013114512E-2</v>
      </c>
      <c r="P12" s="6">
        <v>406734574.23000002</v>
      </c>
      <c r="Q12" s="4">
        <f t="shared" si="8"/>
        <v>3.4670624837589703E-2</v>
      </c>
      <c r="R12" s="6">
        <v>100566769</v>
      </c>
      <c r="S12" s="4">
        <f t="shared" si="9"/>
        <v>5.0436144462221912E-3</v>
      </c>
      <c r="T12" s="21">
        <f t="shared" si="10"/>
        <v>507301343.23000002</v>
      </c>
      <c r="U12" s="10">
        <f t="shared" si="11"/>
        <v>1.6017945055636675E-2</v>
      </c>
      <c r="V12" s="32">
        <v>168430342.06999999</v>
      </c>
      <c r="W12" s="34">
        <f t="shared" si="12"/>
        <v>6.6912788718806546E-3</v>
      </c>
      <c r="X12" s="21">
        <f t="shared" si="13"/>
        <v>4475914570.0499992</v>
      </c>
      <c r="Y12" s="10">
        <f t="shared" si="14"/>
        <v>1.0558850352859171E-2</v>
      </c>
    </row>
    <row r="13" spans="1:25">
      <c r="A13" s="12" t="s">
        <v>11</v>
      </c>
      <c r="B13" s="7">
        <f t="shared" ref="B13:M13" si="15">SUM(B6:B12)</f>
        <v>1498942729.1700001</v>
      </c>
      <c r="C13" s="5">
        <f t="shared" si="15"/>
        <v>1</v>
      </c>
      <c r="D13" s="7">
        <f t="shared" si="15"/>
        <v>129485079070.45</v>
      </c>
      <c r="E13" s="5">
        <f t="shared" si="15"/>
        <v>1.0000000000000002</v>
      </c>
      <c r="F13" s="7">
        <f t="shared" si="15"/>
        <v>63108623397.130005</v>
      </c>
      <c r="G13" s="5">
        <f t="shared" si="15"/>
        <v>0.99999999999999989</v>
      </c>
      <c r="H13" s="7">
        <f t="shared" si="15"/>
        <v>3853703002.0999999</v>
      </c>
      <c r="I13" s="5">
        <f t="shared" si="15"/>
        <v>1</v>
      </c>
      <c r="J13" s="7">
        <f t="shared" si="15"/>
        <v>90070924961.139999</v>
      </c>
      <c r="K13" s="5">
        <f t="shared" si="15"/>
        <v>1</v>
      </c>
      <c r="L13" s="7">
        <f t="shared" si="15"/>
        <v>79041987631.389999</v>
      </c>
      <c r="M13" s="5">
        <f t="shared" si="15"/>
        <v>0.99999999999999989</v>
      </c>
      <c r="N13" s="21">
        <f>+B13+D13+F13+H13+J13+L13</f>
        <v>367059260791.38</v>
      </c>
      <c r="O13" s="5">
        <f t="shared" ref="O13:Y13" si="16">SUM(O6:O12)</f>
        <v>0.99999999999999989</v>
      </c>
      <c r="P13" s="7">
        <f t="shared" si="16"/>
        <v>11731388636.210001</v>
      </c>
      <c r="Q13" s="5">
        <f t="shared" si="16"/>
        <v>1</v>
      </c>
      <c r="R13" s="7">
        <f t="shared" si="16"/>
        <v>19939424409.280003</v>
      </c>
      <c r="S13" s="5">
        <f t="shared" si="16"/>
        <v>0.99999999999999978</v>
      </c>
      <c r="T13" s="7">
        <f t="shared" si="16"/>
        <v>31670813045.490002</v>
      </c>
      <c r="U13" s="5">
        <f t="shared" si="16"/>
        <v>0.99999999999999989</v>
      </c>
      <c r="V13" s="7">
        <f t="shared" si="16"/>
        <v>25171621941.779999</v>
      </c>
      <c r="W13" s="5">
        <f t="shared" si="16"/>
        <v>1</v>
      </c>
      <c r="X13" s="7">
        <f t="shared" si="16"/>
        <v>423901695778.64996</v>
      </c>
      <c r="Y13" s="5">
        <f t="shared" si="16"/>
        <v>1</v>
      </c>
    </row>
    <row r="14" spans="1:25">
      <c r="B14" s="25"/>
      <c r="D14" s="25"/>
      <c r="F14" s="25"/>
      <c r="H14" s="25"/>
      <c r="J14" s="25"/>
      <c r="L14" s="25"/>
      <c r="N14" s="25"/>
      <c r="P14" s="25"/>
      <c r="R14" s="25"/>
      <c r="T14" s="25"/>
      <c r="V14" s="25"/>
      <c r="X14" s="25"/>
    </row>
    <row r="15" spans="1:25">
      <c r="A15" s="24" t="s">
        <v>30</v>
      </c>
    </row>
    <row r="16" spans="1:25">
      <c r="A16" s="24" t="s">
        <v>31</v>
      </c>
    </row>
  </sheetData>
  <mergeCells count="16">
    <mergeCell ref="R4:S4"/>
    <mergeCell ref="T4:U4"/>
    <mergeCell ref="V4:W4"/>
    <mergeCell ref="X4:Y4"/>
    <mergeCell ref="B4:C4"/>
    <mergeCell ref="A4:A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showGridLines="0" workbookViewId="0">
      <selection activeCell="A14" sqref="A14:XFD14"/>
    </sheetView>
  </sheetViews>
  <sheetFormatPr baseColWidth="10" defaultColWidth="9.140625" defaultRowHeight="15"/>
  <cols>
    <col min="1" max="1" width="13.85546875" style="13" customWidth="1"/>
    <col min="2" max="2" width="17.28515625" style="13" customWidth="1"/>
    <col min="3" max="3" width="9.42578125" style="15" customWidth="1"/>
    <col min="4" max="4" width="17.28515625" style="13" customWidth="1"/>
    <col min="5" max="5" width="9.42578125" style="15" customWidth="1"/>
    <col min="6" max="6" width="17.28515625" style="13" customWidth="1"/>
    <col min="7" max="7" width="9.42578125" style="15" customWidth="1"/>
    <col min="8" max="8" width="17.28515625" style="13" customWidth="1"/>
    <col min="9" max="9" width="9.42578125" style="13" customWidth="1"/>
    <col min="10" max="10" width="17.28515625" style="13" customWidth="1"/>
    <col min="11" max="11" width="9.42578125" style="13" customWidth="1"/>
    <col min="12" max="12" width="17.28515625" style="13" customWidth="1"/>
    <col min="13" max="13" width="9.140625" style="13" customWidth="1"/>
    <col min="14" max="14" width="17.28515625" style="13" customWidth="1"/>
    <col min="15" max="15" width="9.42578125" style="13" customWidth="1"/>
    <col min="16" max="16" width="17.28515625" style="13" customWidth="1"/>
    <col min="17" max="17" width="10.5703125" style="13" customWidth="1"/>
    <col min="18" max="18" width="17.28515625" style="13" customWidth="1"/>
    <col min="19" max="19" width="9.140625" style="13" customWidth="1"/>
    <col min="20" max="20" width="17.28515625" style="13" customWidth="1"/>
    <col min="21" max="21" width="9.42578125" style="13" customWidth="1"/>
    <col min="22" max="22" width="17.28515625" style="13" customWidth="1"/>
    <col min="23" max="23" width="8.85546875" style="13" customWidth="1"/>
    <col min="24" max="24" width="17.28515625" style="13" customWidth="1"/>
    <col min="25" max="25" width="8.85546875" style="13" customWidth="1"/>
    <col min="26" max="16384" width="9.140625" style="13"/>
  </cols>
  <sheetData>
    <row r="1" spans="1:25" customFormat="1" ht="18.7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customFormat="1">
      <c r="A2" s="42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</row>
    <row r="3" spans="1:25" customFormat="1">
      <c r="A3" s="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5" ht="33.75" customHeight="1">
      <c r="A4" s="48" t="s">
        <v>14</v>
      </c>
      <c r="B4" s="37" t="s">
        <v>26</v>
      </c>
      <c r="C4" s="38"/>
      <c r="D4" s="37" t="s">
        <v>19</v>
      </c>
      <c r="E4" s="38"/>
      <c r="F4" s="37" t="s">
        <v>24</v>
      </c>
      <c r="G4" s="38"/>
      <c r="H4" s="37" t="s">
        <v>21</v>
      </c>
      <c r="I4" s="38"/>
      <c r="J4" s="37" t="s">
        <v>22</v>
      </c>
      <c r="K4" s="38"/>
      <c r="L4" s="37" t="s">
        <v>23</v>
      </c>
      <c r="M4" s="38"/>
      <c r="N4" s="37" t="s">
        <v>12</v>
      </c>
      <c r="O4" s="38"/>
      <c r="P4" s="37" t="s">
        <v>34</v>
      </c>
      <c r="Q4" s="38"/>
      <c r="R4" s="37" t="s">
        <v>35</v>
      </c>
      <c r="S4" s="38"/>
      <c r="T4" s="37" t="s">
        <v>41</v>
      </c>
      <c r="U4" s="38"/>
      <c r="V4" s="39" t="s">
        <v>17</v>
      </c>
      <c r="W4" s="40"/>
      <c r="X4" s="37" t="s">
        <v>2</v>
      </c>
      <c r="Y4" s="38"/>
    </row>
    <row r="5" spans="1:25" ht="31.5" customHeight="1">
      <c r="A5" s="48"/>
      <c r="B5" s="16" t="s">
        <v>3</v>
      </c>
      <c r="C5" s="9" t="s">
        <v>13</v>
      </c>
      <c r="D5" s="16" t="s">
        <v>3</v>
      </c>
      <c r="E5" s="17" t="s">
        <v>13</v>
      </c>
      <c r="F5" s="16" t="s">
        <v>3</v>
      </c>
      <c r="G5" s="17" t="s">
        <v>13</v>
      </c>
      <c r="H5" s="16" t="s">
        <v>3</v>
      </c>
      <c r="I5" s="17" t="s">
        <v>13</v>
      </c>
      <c r="J5" s="16" t="s">
        <v>3</v>
      </c>
      <c r="K5" s="17" t="s">
        <v>13</v>
      </c>
      <c r="L5" s="16" t="s">
        <v>3</v>
      </c>
      <c r="M5" s="17" t="s">
        <v>13</v>
      </c>
      <c r="N5" s="16" t="s">
        <v>3</v>
      </c>
      <c r="O5" s="17" t="s">
        <v>13</v>
      </c>
      <c r="P5" s="16" t="s">
        <v>3</v>
      </c>
      <c r="Q5" s="17" t="s">
        <v>13</v>
      </c>
      <c r="R5" s="16" t="s">
        <v>3</v>
      </c>
      <c r="S5" s="17" t="s">
        <v>13</v>
      </c>
      <c r="T5" s="16" t="s">
        <v>3</v>
      </c>
      <c r="U5" s="17" t="s">
        <v>13</v>
      </c>
      <c r="V5" s="16" t="s">
        <v>3</v>
      </c>
      <c r="W5" s="17" t="s">
        <v>13</v>
      </c>
      <c r="X5" s="16" t="s">
        <v>3</v>
      </c>
      <c r="Y5" s="17" t="s">
        <v>13</v>
      </c>
    </row>
    <row r="6" spans="1:25">
      <c r="A6" s="20" t="s">
        <v>4</v>
      </c>
      <c r="B6" s="2">
        <v>32682577.66</v>
      </c>
      <c r="C6" s="4">
        <f>+B6/$B$13</f>
        <v>2.4259397349749971E-2</v>
      </c>
      <c r="D6" s="19">
        <v>18064316309.330002</v>
      </c>
      <c r="E6" s="4">
        <f>+D6/$D$13</f>
        <v>0.14152446970530944</v>
      </c>
      <c r="F6" s="19">
        <v>4686421221</v>
      </c>
      <c r="G6" s="4">
        <f>+F6/$F$13</f>
        <v>7.5373554260754469E-2</v>
      </c>
      <c r="H6" s="19">
        <v>1391747358.05</v>
      </c>
      <c r="I6" s="4">
        <f>+H6/$H$13</f>
        <v>0.36543522662763994</v>
      </c>
      <c r="J6" s="19">
        <v>19460061070.860001</v>
      </c>
      <c r="K6" s="4">
        <f>+J6/$J$13</f>
        <v>0.21863442510642922</v>
      </c>
      <c r="L6" s="19">
        <v>1443129157.8199999</v>
      </c>
      <c r="M6" s="4">
        <f>+L6/$L$13</f>
        <v>1.8514672300479724E-2</v>
      </c>
      <c r="N6" s="21">
        <f>+B6+D6+F6+H6+J6+L6</f>
        <v>45078357694.720001</v>
      </c>
      <c r="O6" s="10">
        <f>+N6/$N$13</f>
        <v>0.12455164727239315</v>
      </c>
      <c r="P6" s="19">
        <v>675477414.13</v>
      </c>
      <c r="Q6" s="4">
        <f>+P6/$P$13</f>
        <v>5.8138087748657752E-2</v>
      </c>
      <c r="R6" s="19">
        <v>5809799995.6599998</v>
      </c>
      <c r="S6" s="4">
        <f>+R6/$R$13</f>
        <v>0.29297924687120513</v>
      </c>
      <c r="T6" s="21">
        <f>+P6+R6</f>
        <v>6485277409.79</v>
      </c>
      <c r="U6" s="10">
        <f>+T6/$T$13</f>
        <v>0.20621848761464787</v>
      </c>
      <c r="V6" s="33">
        <v>2149012696.8600001</v>
      </c>
      <c r="W6" s="34">
        <f>+V6/$V$13</f>
        <v>8.6636804500859782E-2</v>
      </c>
      <c r="X6" s="21">
        <f>N6+T6+V6</f>
        <v>53712647801.370003</v>
      </c>
      <c r="Y6" s="10">
        <f>+X6/$X$13</f>
        <v>0.12844432474631598</v>
      </c>
    </row>
    <row r="7" spans="1:25">
      <c r="A7" s="20" t="s">
        <v>5</v>
      </c>
      <c r="B7" s="2">
        <v>102320147.25</v>
      </c>
      <c r="C7" s="4">
        <f t="shared" ref="C7:C12" si="0">+B7/$B$13</f>
        <v>7.5949490118114416E-2</v>
      </c>
      <c r="D7" s="19">
        <v>1384895473.1400001</v>
      </c>
      <c r="E7" s="4">
        <f t="shared" ref="E7:E12" si="1">+D7/$D$13</f>
        <v>1.0849931659588591E-2</v>
      </c>
      <c r="F7" s="19">
        <v>1142796058.3</v>
      </c>
      <c r="G7" s="4">
        <f t="shared" ref="G7:G12" si="2">+F7/$F$13</f>
        <v>1.8380038124458504E-2</v>
      </c>
      <c r="H7" s="19">
        <v>160232898.28</v>
      </c>
      <c r="I7" s="4">
        <f t="shared" ref="I7:I9" si="3">+H7/$H$13</f>
        <v>4.2072826765194936E-2</v>
      </c>
      <c r="J7" s="19">
        <v>640593324.53999996</v>
      </c>
      <c r="K7" s="4">
        <f t="shared" ref="K7:K12" si="4">+J7/$J$13</f>
        <v>7.1970870352273579E-3</v>
      </c>
      <c r="L7" s="19">
        <v>295246908.80000001</v>
      </c>
      <c r="M7" s="4">
        <f t="shared" ref="M7:M12" si="5">+L7/$L$13</f>
        <v>3.7878797850770347E-3</v>
      </c>
      <c r="N7" s="21">
        <f t="shared" ref="N7:N12" si="6">+B7+D7+F7+H7+J7+L7</f>
        <v>3726084810.3100004</v>
      </c>
      <c r="O7" s="10">
        <f t="shared" ref="O7:O12" si="7">+N7/$N$13</f>
        <v>1.0295184313139067E-2</v>
      </c>
      <c r="P7" s="19">
        <v>213751865.81</v>
      </c>
      <c r="Q7" s="4">
        <f t="shared" ref="Q7:Q12" si="8">+P7/$P$13</f>
        <v>1.8397542939177263E-2</v>
      </c>
      <c r="R7" s="19">
        <v>1231128924.74</v>
      </c>
      <c r="S7" s="4">
        <f t="shared" ref="S7:S12" si="9">+R7/$R$13</f>
        <v>6.20839315365634E-2</v>
      </c>
      <c r="T7" s="21">
        <f t="shared" ref="T7:T12" si="10">+P7+R7</f>
        <v>1444880790.55</v>
      </c>
      <c r="U7" s="10">
        <f t="shared" ref="U7:U12" si="11">+T7/$T$13</f>
        <v>4.5944238400794341E-2</v>
      </c>
      <c r="V7" s="33">
        <v>159689861.68000001</v>
      </c>
      <c r="W7" s="34">
        <f t="shared" ref="W7:W12" si="12">+V7/$V$13</f>
        <v>6.4378490398657702E-3</v>
      </c>
      <c r="X7" s="21">
        <f t="shared" ref="X7:X12" si="13">N7+T7+V7</f>
        <v>5330655462.5400009</v>
      </c>
      <c r="Y7" s="10">
        <f t="shared" ref="Y7:Y12" si="14">+X7/$X$13</f>
        <v>1.2747322453236931E-2</v>
      </c>
    </row>
    <row r="8" spans="1:25">
      <c r="A8" s="20" t="s">
        <v>6</v>
      </c>
      <c r="B8" s="2">
        <v>1150954.28</v>
      </c>
      <c r="C8" s="4">
        <f t="shared" si="0"/>
        <v>8.5432237017486789E-4</v>
      </c>
      <c r="D8" s="19">
        <v>1306962376.4200001</v>
      </c>
      <c r="E8" s="4">
        <f t="shared" si="1"/>
        <v>1.023936660985604E-2</v>
      </c>
      <c r="F8" s="19">
        <v>700315852.48000002</v>
      </c>
      <c r="G8" s="4">
        <f t="shared" si="2"/>
        <v>1.126345507954668E-2</v>
      </c>
      <c r="H8" s="19">
        <v>175944744.88</v>
      </c>
      <c r="I8" s="4">
        <f t="shared" si="3"/>
        <v>4.6198332870738726E-2</v>
      </c>
      <c r="J8" s="19">
        <v>138398684.25</v>
      </c>
      <c r="K8" s="4">
        <f t="shared" si="4"/>
        <v>1.5549137618995016E-3</v>
      </c>
      <c r="L8" s="19">
        <v>515926631.86000001</v>
      </c>
      <c r="M8" s="4">
        <f t="shared" si="5"/>
        <v>6.6190974440623008E-3</v>
      </c>
      <c r="N8" s="21">
        <f t="shared" si="6"/>
        <v>2838699244.1700001</v>
      </c>
      <c r="O8" s="10">
        <f t="shared" si="7"/>
        <v>7.8433351402614135E-3</v>
      </c>
      <c r="P8" s="19">
        <v>6707635.5899999999</v>
      </c>
      <c r="Q8" s="4">
        <f t="shared" si="8"/>
        <v>5.7732368005185091E-4</v>
      </c>
      <c r="R8" s="19">
        <v>111861077.43000001</v>
      </c>
      <c r="S8" s="4">
        <f t="shared" si="9"/>
        <v>5.6409814871638993E-3</v>
      </c>
      <c r="T8" s="21">
        <f t="shared" si="10"/>
        <v>118568713.02000001</v>
      </c>
      <c r="U8" s="10">
        <f t="shared" si="11"/>
        <v>3.7702412915273211E-3</v>
      </c>
      <c r="V8" s="33">
        <v>191257063.47999999</v>
      </c>
      <c r="W8" s="34">
        <f t="shared" si="12"/>
        <v>7.7104713445091174E-3</v>
      </c>
      <c r="X8" s="21">
        <f t="shared" si="13"/>
        <v>3148525020.6700001</v>
      </c>
      <c r="Y8" s="10">
        <f t="shared" si="14"/>
        <v>7.5291423301705818E-3</v>
      </c>
    </row>
    <row r="9" spans="1:25">
      <c r="A9" s="20" t="s">
        <v>7</v>
      </c>
      <c r="B9" s="2">
        <v>1049931639.72</v>
      </c>
      <c r="C9" s="4">
        <f t="shared" si="0"/>
        <v>0.77933598454247532</v>
      </c>
      <c r="D9" s="19">
        <v>89682005654.169998</v>
      </c>
      <c r="E9" s="4">
        <f t="shared" si="1"/>
        <v>0.70261160594046967</v>
      </c>
      <c r="F9" s="19">
        <v>47534015744.370003</v>
      </c>
      <c r="G9" s="4">
        <f t="shared" si="2"/>
        <v>0.76450825608358808</v>
      </c>
      <c r="H9" s="19">
        <v>2080540238.7</v>
      </c>
      <c r="I9" s="4">
        <f t="shared" si="3"/>
        <v>0.54629361373642638</v>
      </c>
      <c r="J9" s="19">
        <v>62528678088.470001</v>
      </c>
      <c r="K9" s="4">
        <f t="shared" si="4"/>
        <v>0.70251175146663891</v>
      </c>
      <c r="L9" s="19">
        <v>60636019102.169998</v>
      </c>
      <c r="M9" s="4">
        <f t="shared" si="5"/>
        <v>0.77793177221794729</v>
      </c>
      <c r="N9" s="21">
        <f t="shared" si="6"/>
        <v>263511190467.60004</v>
      </c>
      <c r="O9" s="10">
        <f t="shared" si="7"/>
        <v>0.72808226665482978</v>
      </c>
      <c r="P9" s="19">
        <v>8969435354.5900002</v>
      </c>
      <c r="Q9" s="4">
        <f t="shared" si="8"/>
        <v>0.7719959376772102</v>
      </c>
      <c r="R9" s="19">
        <v>12017788363.870001</v>
      </c>
      <c r="S9" s="4">
        <f t="shared" si="9"/>
        <v>0.60603851880174398</v>
      </c>
      <c r="T9" s="21">
        <f t="shared" si="10"/>
        <v>20987223718.459999</v>
      </c>
      <c r="U9" s="10">
        <f t="shared" si="11"/>
        <v>0.66735056358849432</v>
      </c>
      <c r="V9" s="33">
        <v>19083784591.549999</v>
      </c>
      <c r="W9" s="34">
        <f t="shared" si="12"/>
        <v>0.76935707137068976</v>
      </c>
      <c r="X9" s="21">
        <f t="shared" si="13"/>
        <v>303582198777.61005</v>
      </c>
      <c r="Y9" s="10">
        <f t="shared" si="14"/>
        <v>0.72596329026992079</v>
      </c>
    </row>
    <row r="10" spans="1:25">
      <c r="A10" s="20" t="s">
        <v>8</v>
      </c>
      <c r="B10" s="2">
        <v>24628535.760000002</v>
      </c>
      <c r="C10" s="4">
        <f t="shared" si="0"/>
        <v>1.8281098919428574E-2</v>
      </c>
      <c r="D10" s="19">
        <v>11044758028.66</v>
      </c>
      <c r="E10" s="4">
        <f t="shared" si="1"/>
        <v>8.6529902170847231E-2</v>
      </c>
      <c r="F10" s="19">
        <v>4775383403.2399998</v>
      </c>
      <c r="G10" s="4">
        <f t="shared" si="2"/>
        <v>7.6804367999855572E-2</v>
      </c>
      <c r="H10" s="26">
        <v>0</v>
      </c>
      <c r="I10" s="26">
        <v>0</v>
      </c>
      <c r="J10" s="19">
        <v>4183318460.5100002</v>
      </c>
      <c r="K10" s="4">
        <f t="shared" si="4"/>
        <v>4.6999720263996916E-2</v>
      </c>
      <c r="L10" s="19">
        <v>10584713144.34</v>
      </c>
      <c r="M10" s="4">
        <f t="shared" si="5"/>
        <v>0.13579692032421598</v>
      </c>
      <c r="N10" s="21">
        <f t="shared" si="6"/>
        <v>30612801572.509998</v>
      </c>
      <c r="O10" s="10">
        <f t="shared" si="7"/>
        <v>8.45832691887448E-2</v>
      </c>
      <c r="P10" s="19">
        <v>835267220.85000002</v>
      </c>
      <c r="Q10" s="4">
        <f t="shared" si="8"/>
        <v>7.1891136496251451E-2</v>
      </c>
      <c r="R10" s="26">
        <v>0</v>
      </c>
      <c r="S10" s="26">
        <v>0</v>
      </c>
      <c r="T10" s="21">
        <f t="shared" si="10"/>
        <v>835267220.85000002</v>
      </c>
      <c r="U10" s="10">
        <f t="shared" si="11"/>
        <v>2.6559780276747581E-2</v>
      </c>
      <c r="V10" s="33">
        <v>2077057054.0599999</v>
      </c>
      <c r="W10" s="34">
        <f t="shared" si="12"/>
        <v>8.373593427002958E-2</v>
      </c>
      <c r="X10" s="21">
        <f t="shared" si="13"/>
        <v>33525125847.419998</v>
      </c>
      <c r="Y10" s="10">
        <f t="shared" si="14"/>
        <v>8.0169426155105569E-2</v>
      </c>
    </row>
    <row r="11" spans="1:25">
      <c r="A11" s="20" t="s">
        <v>9</v>
      </c>
      <c r="B11" s="2">
        <v>52368580.670000002</v>
      </c>
      <c r="C11" s="4">
        <f t="shared" si="0"/>
        <v>3.8871787296962106E-2</v>
      </c>
      <c r="D11" s="19">
        <v>5102188141.9099998</v>
      </c>
      <c r="E11" s="4">
        <f t="shared" si="1"/>
        <v>3.9972975381724403E-2</v>
      </c>
      <c r="F11" s="19">
        <v>2724084609.6999998</v>
      </c>
      <c r="G11" s="4">
        <f t="shared" si="2"/>
        <v>4.3812523342982086E-2</v>
      </c>
      <c r="H11" s="26">
        <v>0</v>
      </c>
      <c r="I11" s="26">
        <v>0</v>
      </c>
      <c r="J11" s="19">
        <v>1421787898.95</v>
      </c>
      <c r="K11" s="4">
        <f t="shared" si="4"/>
        <v>1.5973833729416638E-2</v>
      </c>
      <c r="L11" s="19">
        <v>3199278399.6100001</v>
      </c>
      <c r="M11" s="4">
        <f t="shared" si="5"/>
        <v>4.104524591288905E-2</v>
      </c>
      <c r="N11" s="21">
        <f t="shared" si="6"/>
        <v>12499707630.84</v>
      </c>
      <c r="O11" s="10">
        <f t="shared" si="7"/>
        <v>3.4536732380265452E-2</v>
      </c>
      <c r="P11" s="19">
        <v>686840963.19000006</v>
      </c>
      <c r="Q11" s="4">
        <f t="shared" si="8"/>
        <v>5.9116144155232607E-2</v>
      </c>
      <c r="R11" s="19">
        <v>555030196.42999995</v>
      </c>
      <c r="S11" s="4">
        <f t="shared" si="9"/>
        <v>2.7989316166186797E-2</v>
      </c>
      <c r="T11" s="21">
        <f t="shared" si="10"/>
        <v>1241871159.6199999</v>
      </c>
      <c r="U11" s="10">
        <f t="shared" si="11"/>
        <v>3.9488949533984241E-2</v>
      </c>
      <c r="V11" s="33">
        <v>974510233.85000002</v>
      </c>
      <c r="W11" s="34">
        <f t="shared" si="12"/>
        <v>3.9287088781518625E-2</v>
      </c>
      <c r="X11" s="21">
        <f t="shared" si="13"/>
        <v>14716089024.309999</v>
      </c>
      <c r="Y11" s="10">
        <f t="shared" si="14"/>
        <v>3.5190931652152854E-2</v>
      </c>
    </row>
    <row r="12" spans="1:25">
      <c r="A12" s="20" t="s">
        <v>10</v>
      </c>
      <c r="B12" s="2">
        <v>84130654.450000003</v>
      </c>
      <c r="C12" s="4">
        <f t="shared" si="0"/>
        <v>6.2447919403094618E-2</v>
      </c>
      <c r="D12" s="19">
        <v>1055813755.9400001</v>
      </c>
      <c r="E12" s="4">
        <f t="shared" si="1"/>
        <v>8.2717485322045693E-3</v>
      </c>
      <c r="F12" s="19">
        <v>612918251.07000005</v>
      </c>
      <c r="G12" s="4">
        <f t="shared" si="2"/>
        <v>9.8578051088146906E-3</v>
      </c>
      <c r="H12" s="26">
        <v>0</v>
      </c>
      <c r="I12" s="26">
        <v>0</v>
      </c>
      <c r="J12" s="19">
        <v>634467984.28999996</v>
      </c>
      <c r="K12" s="4">
        <f t="shared" si="4"/>
        <v>7.1282686363917346E-3</v>
      </c>
      <c r="L12" s="19">
        <v>1270850058.73</v>
      </c>
      <c r="M12" s="4">
        <f t="shared" si="5"/>
        <v>1.6304412015328538E-2</v>
      </c>
      <c r="N12" s="21">
        <f t="shared" si="6"/>
        <v>3658180704.48</v>
      </c>
      <c r="O12" s="10">
        <f t="shared" si="7"/>
        <v>1.010756505036641E-2</v>
      </c>
      <c r="P12" s="19">
        <v>231020261.75999999</v>
      </c>
      <c r="Q12" s="4">
        <f t="shared" si="8"/>
        <v>1.9883827303418714E-2</v>
      </c>
      <c r="R12" s="19">
        <v>104464929</v>
      </c>
      <c r="S12" s="4">
        <f t="shared" si="9"/>
        <v>5.2680051371367448E-3</v>
      </c>
      <c r="T12" s="21">
        <f t="shared" si="10"/>
        <v>335485190.75999999</v>
      </c>
      <c r="U12" s="10">
        <f t="shared" si="11"/>
        <v>1.0667739293804405E-2</v>
      </c>
      <c r="V12" s="33">
        <v>169535690.66999999</v>
      </c>
      <c r="W12" s="34">
        <f t="shared" si="12"/>
        <v>6.8347806925274281E-3</v>
      </c>
      <c r="X12" s="21">
        <f t="shared" si="13"/>
        <v>4163201585.9099998</v>
      </c>
      <c r="Y12" s="10">
        <f t="shared" si="14"/>
        <v>9.9555623930973405E-3</v>
      </c>
    </row>
    <row r="13" spans="1:25">
      <c r="A13" s="18" t="s">
        <v>11</v>
      </c>
      <c r="B13" s="7">
        <f t="shared" ref="B13:M13" si="15">SUM(B6:B12)</f>
        <v>1347213089.7900002</v>
      </c>
      <c r="C13" s="5">
        <f t="shared" si="15"/>
        <v>0.99999999999999978</v>
      </c>
      <c r="D13" s="7">
        <f t="shared" si="15"/>
        <v>127640939739.57001</v>
      </c>
      <c r="E13" s="5">
        <f t="shared" si="15"/>
        <v>1</v>
      </c>
      <c r="F13" s="7">
        <f t="shared" si="15"/>
        <v>62175935140.159996</v>
      </c>
      <c r="G13" s="5">
        <f t="shared" si="15"/>
        <v>1</v>
      </c>
      <c r="H13" s="7">
        <f t="shared" si="15"/>
        <v>3808465239.9099998</v>
      </c>
      <c r="I13" s="5">
        <f t="shared" si="15"/>
        <v>1</v>
      </c>
      <c r="J13" s="7">
        <f t="shared" si="15"/>
        <v>89007305511.86998</v>
      </c>
      <c r="K13" s="5">
        <f t="shared" si="15"/>
        <v>1.0000000000000002</v>
      </c>
      <c r="L13" s="7">
        <f t="shared" si="15"/>
        <v>77945163403.330002</v>
      </c>
      <c r="M13" s="5">
        <f t="shared" si="15"/>
        <v>0.99999999999999989</v>
      </c>
      <c r="N13" s="21">
        <f>+B13+D13+F13+H13+J13+L13</f>
        <v>361925022124.63</v>
      </c>
      <c r="O13" s="5">
        <f t="shared" ref="O13:Y13" si="16">SUM(O6:O12)</f>
        <v>1</v>
      </c>
      <c r="P13" s="7">
        <f t="shared" si="16"/>
        <v>11618500715.920002</v>
      </c>
      <c r="Q13" s="5">
        <f t="shared" si="16"/>
        <v>0.99999999999999989</v>
      </c>
      <c r="R13" s="7">
        <f t="shared" si="16"/>
        <v>19830073487.130001</v>
      </c>
      <c r="S13" s="5">
        <f t="shared" si="16"/>
        <v>1</v>
      </c>
      <c r="T13" s="7">
        <f t="shared" si="16"/>
        <v>31448574203.049995</v>
      </c>
      <c r="U13" s="5">
        <f t="shared" si="16"/>
        <v>1</v>
      </c>
      <c r="V13" s="7">
        <f t="shared" si="16"/>
        <v>24804847192.149998</v>
      </c>
      <c r="W13" s="5">
        <f t="shared" si="16"/>
        <v>1</v>
      </c>
      <c r="X13" s="7">
        <f t="shared" si="16"/>
        <v>418178443519.83002</v>
      </c>
      <c r="Y13" s="5">
        <f t="shared" si="16"/>
        <v>1</v>
      </c>
    </row>
    <row r="14" spans="1:25">
      <c r="B14" s="27"/>
      <c r="D14" s="27"/>
      <c r="F14" s="27"/>
      <c r="H14" s="27"/>
      <c r="J14" s="27"/>
      <c r="L14" s="27"/>
      <c r="N14" s="27"/>
      <c r="P14" s="27"/>
      <c r="R14" s="27"/>
      <c r="T14" s="27"/>
      <c r="V14" s="27"/>
      <c r="X14" s="27"/>
    </row>
    <row r="15" spans="1:25">
      <c r="A15" s="24" t="s">
        <v>30</v>
      </c>
    </row>
    <row r="16" spans="1:25">
      <c r="A16" s="24" t="s">
        <v>31</v>
      </c>
    </row>
  </sheetData>
  <mergeCells count="15">
    <mergeCell ref="A1:U1"/>
    <mergeCell ref="A2:U2"/>
    <mergeCell ref="A4:A5"/>
    <mergeCell ref="P4:Q4"/>
    <mergeCell ref="R4:S4"/>
    <mergeCell ref="T4:U4"/>
    <mergeCell ref="B4:C4"/>
    <mergeCell ref="X4:Y4"/>
    <mergeCell ref="D4:E4"/>
    <mergeCell ref="F4:G4"/>
    <mergeCell ref="H4:I4"/>
    <mergeCell ref="J4:K4"/>
    <mergeCell ref="L4:M4"/>
    <mergeCell ref="N4:O4"/>
    <mergeCell ref="V4:W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</vt:lpstr>
      <vt:lpstr>Noviembre</vt:lpstr>
      <vt:lpstr>Octubre</vt:lpstr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Urena</dc:creator>
  <cp:lastModifiedBy>Arianny Perez</cp:lastModifiedBy>
  <cp:lastPrinted>2017-10-16T15:30:38Z</cp:lastPrinted>
  <dcterms:created xsi:type="dcterms:W3CDTF">2017-06-23T15:36:35Z</dcterms:created>
  <dcterms:modified xsi:type="dcterms:W3CDTF">2018-01-31T16:38:23Z</dcterms:modified>
</cp:coreProperties>
</file>