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70" yWindow="450" windowWidth="13785" windowHeight="9795"/>
  </bookViews>
  <sheets>
    <sheet name="Diciembre 2017" sheetId="16" r:id="rId1"/>
    <sheet name="Noviembre 2017" sheetId="15" r:id="rId2"/>
    <sheet name="Octubre 2017" sheetId="14" r:id="rId3"/>
    <sheet name="Septiembre 2017" sheetId="12" r:id="rId4"/>
    <sheet name="Agosto 2017" sheetId="11" r:id="rId5"/>
    <sheet name="Julio 2017" sheetId="10" r:id="rId6"/>
    <sheet name="Junio 2017" sheetId="9" r:id="rId7"/>
    <sheet name="Mayo 2017" sheetId="8" r:id="rId8"/>
    <sheet name="Abril 2017" sheetId="7" r:id="rId9"/>
    <sheet name="Marzo 17" sheetId="6" r:id="rId10"/>
    <sheet name="Febrero 17" sheetId="5" r:id="rId11"/>
    <sheet name="Enero 17" sheetId="1" r:id="rId12"/>
  </sheets>
  <definedNames>
    <definedName name="_xlnm.Print_Area" localSheetId="4">'Agosto 2017'!$A$1:$D$41</definedName>
    <definedName name="_xlnm.Print_Area" localSheetId="0">'Diciembre 2017'!$B$1:$E$47</definedName>
    <definedName name="_xlnm.Print_Area" localSheetId="1">'Noviembre 2017'!$B$1:$E$47</definedName>
    <definedName name="_xlnm.Print_Area" localSheetId="2">'Octubre 2017'!$B$1:$E$47</definedName>
    <definedName name="_xlnm.Print_Area" localSheetId="3">'Septiembre 2017'!$B$1:$E$45</definedName>
  </definedNames>
  <calcPr calcId="145621"/>
</workbook>
</file>

<file path=xl/calcChain.xml><?xml version="1.0" encoding="utf-8"?>
<calcChain xmlns="http://schemas.openxmlformats.org/spreadsheetml/2006/main">
  <c r="D8" i="16" l="1"/>
  <c r="D7" i="16" s="1"/>
  <c r="D39" i="16"/>
  <c r="D37" i="16"/>
  <c r="D36" i="16" s="1"/>
  <c r="D34" i="16"/>
  <c r="D32" i="16"/>
  <c r="D30" i="16"/>
  <c r="D27" i="16"/>
  <c r="D25" i="16"/>
  <c r="D23" i="16"/>
  <c r="D21" i="16"/>
  <c r="D19" i="16"/>
  <c r="D17" i="16"/>
  <c r="D15" i="16"/>
  <c r="D13" i="16"/>
  <c r="D11" i="16"/>
  <c r="D10" i="16" l="1"/>
  <c r="D29" i="16"/>
  <c r="D39" i="15"/>
  <c r="D37" i="15"/>
  <c r="D36" i="15" s="1"/>
  <c r="D34" i="15"/>
  <c r="D32" i="15"/>
  <c r="D30" i="15"/>
  <c r="D27" i="15"/>
  <c r="D25" i="15"/>
  <c r="D23" i="15"/>
  <c r="D21" i="15"/>
  <c r="D19" i="15"/>
  <c r="D17" i="15"/>
  <c r="D15" i="15"/>
  <c r="D13" i="15"/>
  <c r="D11" i="15"/>
  <c r="D8" i="15"/>
  <c r="D7" i="15" s="1"/>
  <c r="D29" i="15" l="1"/>
  <c r="D41" i="16"/>
  <c r="E36" i="16" s="1"/>
  <c r="D10" i="15"/>
  <c r="D41" i="15" s="1"/>
  <c r="D39" i="14"/>
  <c r="E41" i="16" l="1"/>
  <c r="E10" i="16"/>
  <c r="E7" i="16"/>
  <c r="E29" i="16"/>
  <c r="E41" i="15"/>
  <c r="E29" i="15"/>
  <c r="E7" i="15"/>
  <c r="E36" i="15"/>
  <c r="E10" i="15"/>
  <c r="D37" i="14"/>
  <c r="D36" i="14" s="1"/>
  <c r="D34" i="14"/>
  <c r="D32" i="14"/>
  <c r="D30" i="14"/>
  <c r="D27" i="14"/>
  <c r="D25" i="14"/>
  <c r="D23" i="14"/>
  <c r="D21" i="14"/>
  <c r="D19" i="14"/>
  <c r="D17" i="14"/>
  <c r="D15" i="14"/>
  <c r="D13" i="14"/>
  <c r="D11" i="14"/>
  <c r="D8" i="14"/>
  <c r="D7" i="14" s="1"/>
  <c r="D23" i="12"/>
  <c r="D13" i="12"/>
  <c r="C21" i="11"/>
  <c r="C24" i="10"/>
  <c r="C24" i="9"/>
  <c r="C26" i="9"/>
  <c r="C26" i="8"/>
  <c r="C24" i="7"/>
  <c r="D29" i="14" l="1"/>
  <c r="D10" i="14"/>
  <c r="D41" i="14" s="1"/>
  <c r="E41" i="14" s="1"/>
  <c r="C26" i="6"/>
  <c r="C18" i="6"/>
  <c r="E7" i="14" l="1"/>
  <c r="E36" i="14"/>
  <c r="E29" i="14"/>
  <c r="E10" i="14"/>
  <c r="C24" i="5"/>
  <c r="D25" i="12" l="1"/>
  <c r="D37" i="12"/>
  <c r="D36" i="12" s="1"/>
  <c r="D34" i="12"/>
  <c r="D32" i="12"/>
  <c r="D30" i="12"/>
  <c r="D27" i="12"/>
  <c r="D21" i="12"/>
  <c r="D17" i="12"/>
  <c r="D19" i="12"/>
  <c r="D15" i="12"/>
  <c r="D11" i="12"/>
  <c r="D8" i="12"/>
  <c r="D7" i="12" s="1"/>
  <c r="D10" i="12" l="1"/>
  <c r="D29" i="12"/>
  <c r="D39" i="12" l="1"/>
  <c r="E29" i="12" s="1"/>
  <c r="E39" i="12"/>
  <c r="E36" i="12" l="1"/>
  <c r="E7" i="12"/>
  <c r="E10" i="12"/>
  <c r="C33" i="11"/>
  <c r="C32" i="11" s="1"/>
  <c r="C30" i="11"/>
  <c r="C28" i="11"/>
  <c r="C26" i="11"/>
  <c r="C23" i="11"/>
  <c r="C19" i="11"/>
  <c r="C17" i="11"/>
  <c r="C15" i="11"/>
  <c r="C13" i="11"/>
  <c r="C11" i="11"/>
  <c r="C8" i="11"/>
  <c r="C7" i="11" s="1"/>
  <c r="C36" i="10"/>
  <c r="C35" i="10" s="1"/>
  <c r="C33" i="10"/>
  <c r="C31" i="10"/>
  <c r="C29" i="10"/>
  <c r="C26" i="10"/>
  <c r="C22" i="10"/>
  <c r="C20" i="10"/>
  <c r="C18" i="10"/>
  <c r="C16" i="10"/>
  <c r="C14" i="10"/>
  <c r="C12" i="10"/>
  <c r="C9" i="10"/>
  <c r="C8" i="10" s="1"/>
  <c r="C11" i="10" l="1"/>
  <c r="C10" i="11"/>
  <c r="C28" i="10"/>
  <c r="C25" i="11"/>
  <c r="C35" i="11" l="1"/>
  <c r="D35" i="11" s="1"/>
  <c r="C38" i="10"/>
  <c r="D38" i="10" s="1"/>
  <c r="D32" i="11" l="1"/>
  <c r="D10" i="11"/>
  <c r="D25" i="11"/>
  <c r="D7" i="11"/>
  <c r="D28" i="10"/>
  <c r="D8" i="10"/>
  <c r="D35" i="10"/>
  <c r="D11" i="10"/>
  <c r="C36" i="9"/>
  <c r="C35" i="9" s="1"/>
  <c r="C33" i="9"/>
  <c r="C31" i="9"/>
  <c r="C29" i="9"/>
  <c r="C22" i="9"/>
  <c r="C20" i="9"/>
  <c r="C18" i="9"/>
  <c r="C16" i="9"/>
  <c r="C14" i="9"/>
  <c r="C12" i="9"/>
  <c r="C9" i="9"/>
  <c r="C8" i="9" s="1"/>
  <c r="C20" i="8"/>
  <c r="C18" i="8"/>
  <c r="C11" i="9" l="1"/>
  <c r="C28" i="9"/>
  <c r="C38" i="9" l="1"/>
  <c r="D38" i="9" s="1"/>
  <c r="D28" i="9" l="1"/>
  <c r="D8" i="9"/>
  <c r="D35" i="9"/>
  <c r="D11" i="9"/>
  <c r="C38" i="8"/>
  <c r="C37" i="8" s="1"/>
  <c r="C35" i="8"/>
  <c r="C33" i="8"/>
  <c r="C31" i="8"/>
  <c r="C28" i="8"/>
  <c r="C24" i="8"/>
  <c r="C22" i="8"/>
  <c r="C16" i="8"/>
  <c r="C14" i="8"/>
  <c r="C12" i="8"/>
  <c r="C9" i="8"/>
  <c r="C8" i="8" s="1"/>
  <c r="C11" i="8" l="1"/>
  <c r="C30" i="8"/>
  <c r="C40" i="8" l="1"/>
  <c r="D40" i="8" s="1"/>
  <c r="D8" i="8" l="1"/>
  <c r="D11" i="8"/>
  <c r="D30" i="8"/>
  <c r="D37" i="8"/>
  <c r="C36" i="7"/>
  <c r="C35" i="7" s="1"/>
  <c r="C33" i="7"/>
  <c r="C31" i="7"/>
  <c r="C29" i="7"/>
  <c r="C26" i="7"/>
  <c r="C22" i="7"/>
  <c r="C20" i="7"/>
  <c r="C18" i="7"/>
  <c r="C16" i="7"/>
  <c r="C14" i="7"/>
  <c r="C12" i="7"/>
  <c r="C11" i="7" s="1"/>
  <c r="C9" i="7"/>
  <c r="C8" i="7" s="1"/>
  <c r="C28" i="7" l="1"/>
  <c r="C38" i="7"/>
  <c r="D38" i="7" l="1"/>
  <c r="D35" i="7"/>
  <c r="D28" i="7"/>
  <c r="D11" i="7"/>
  <c r="D8" i="7"/>
  <c r="C38" i="6" l="1"/>
  <c r="C35" i="6"/>
  <c r="C33" i="6"/>
  <c r="C31" i="6"/>
  <c r="C28" i="6"/>
  <c r="C24" i="6"/>
  <c r="C22" i="6"/>
  <c r="C20" i="6"/>
  <c r="C16" i="6"/>
  <c r="C14" i="6"/>
  <c r="C12" i="6"/>
  <c r="C11" i="6" l="1"/>
  <c r="C30" i="6"/>
  <c r="C9" i="6"/>
  <c r="C34" i="5"/>
  <c r="C31" i="5"/>
  <c r="C29" i="5"/>
  <c r="C26" i="5"/>
  <c r="C11" i="5" s="1"/>
  <c r="C22" i="5"/>
  <c r="C20" i="5"/>
  <c r="C18" i="5"/>
  <c r="C16" i="5"/>
  <c r="C14" i="5"/>
  <c r="C12" i="5"/>
  <c r="C9" i="5"/>
  <c r="C32" i="1" l="1"/>
  <c r="C29" i="1" l="1"/>
  <c r="C27" i="1"/>
  <c r="C26" i="1" l="1"/>
  <c r="C24" i="1"/>
  <c r="C22" i="1"/>
  <c r="C20" i="1" l="1"/>
  <c r="C18" i="1"/>
  <c r="C16" i="1"/>
  <c r="C14" i="1" l="1"/>
  <c r="C12" i="1"/>
  <c r="C11" i="1" l="1"/>
  <c r="C9" i="1"/>
  <c r="C31" i="1" l="1"/>
  <c r="C8" i="1"/>
  <c r="C34" i="1"/>
  <c r="D11" i="1" s="1"/>
  <c r="C8" i="5"/>
  <c r="C28" i="5"/>
  <c r="C33" i="5"/>
  <c r="C8" i="6"/>
  <c r="C37" i="6"/>
  <c r="D34" i="1" l="1"/>
  <c r="D26" i="1"/>
  <c r="D8" i="1"/>
  <c r="C36" i="5"/>
  <c r="D33" i="5" s="1"/>
  <c r="D31" i="1"/>
  <c r="C40" i="6"/>
  <c r="D37" i="6" s="1"/>
  <c r="D36" i="5" l="1"/>
  <c r="D28" i="5"/>
  <c r="D8" i="5"/>
  <c r="D11" i="5"/>
  <c r="D30" i="6"/>
  <c r="D40" i="6"/>
  <c r="D8" i="6"/>
  <c r="D11" i="6"/>
</calcChain>
</file>

<file path=xl/sharedStrings.xml><?xml version="1.0" encoding="utf-8"?>
<sst xmlns="http://schemas.openxmlformats.org/spreadsheetml/2006/main" count="919" uniqueCount="87">
  <si>
    <t>Inversiones de los Fondos de Pensiones en USD$</t>
  </si>
  <si>
    <t>Sub-Sector Económico / Emisor</t>
  </si>
  <si>
    <t>Clasificación de Riesgo</t>
  </si>
  <si>
    <t>Valor de Mercado</t>
  </si>
  <si>
    <t>Participación</t>
  </si>
  <si>
    <t>Sector Gobierno Central</t>
  </si>
  <si>
    <t/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</si>
  <si>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</si>
  <si>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</si>
  <si>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</si>
  <si>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</si>
  <si>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Banco BHD-León</t>
  </si>
  <si>
    <t xml:space="preserve">    Certificados de Depósito</t>
  </si>
  <si>
    <t>C-1</t>
  </si>
  <si>
    <t xml:space="preserve">  Banco de Reservas</t>
  </si>
  <si>
    <t xml:space="preserve">A  </t>
  </si>
  <si>
    <t xml:space="preserve">  Banco Popular</t>
  </si>
  <si>
    <t xml:space="preserve">  Banco Promérica</t>
  </si>
  <si>
    <t>C-3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</si>
  <si>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</si>
  <si>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</si>
  <si>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</si>
  <si>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</si>
  <si>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Empresa Generadora de Electricidad Haina, S.A.</t>
  </si>
  <si>
    <t>TOTAL INVERSIONES</t>
  </si>
  <si>
    <t>TOTAL CARTERA DE INVERSIONES</t>
  </si>
  <si>
    <t>Banco Santa Cruz</t>
  </si>
  <si>
    <t xml:space="preserve">  Banco Caribe</t>
  </si>
  <si>
    <t>C-2</t>
  </si>
  <si>
    <t xml:space="preserve">  Banesco</t>
  </si>
  <si>
    <t>Fondos de Inversión</t>
  </si>
  <si>
    <t>BBB</t>
  </si>
  <si>
    <t>Al 31 de Enero de 2017</t>
  </si>
  <si>
    <t>Al 31 de Marzo de 2017</t>
  </si>
  <si>
    <t>Dominican Power Partners</t>
  </si>
  <si>
    <t>AA</t>
  </si>
  <si>
    <t>Al 30 de Abril de 2017</t>
  </si>
  <si>
    <t xml:space="preserve"> RD$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</si>
  <si>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Tasa de Cambio de referencia: RD$47.15</t>
    </r>
  </si>
  <si>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Tasa de cambio publicada por el BC correspondiente al promedio ponderado del mercado spot, para ser utilizada como referencia para las operaciones del día 31 de Enero de 2017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</si>
  <si>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No incluye inversiones de los fondos complementarios ni del fondo del INABIMA.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</si>
  <si>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Tasa de Cambio de referencia: RD$47.30</t>
    </r>
  </si>
  <si>
    <t>Al 31 de mayo de 2017</t>
  </si>
  <si>
    <t xml:space="preserve">  Banco del Progreso</t>
  </si>
  <si>
    <t>Al 30 de junio de 2017</t>
  </si>
  <si>
    <t xml:space="preserve">   Citibank</t>
  </si>
  <si>
    <t xml:space="preserve">  Dominican Power Partners</t>
  </si>
  <si>
    <t>Al 28 de Febrero de 2017</t>
  </si>
  <si>
    <t>Al 31 de julio de 2017</t>
  </si>
  <si>
    <t>Banesco</t>
  </si>
  <si>
    <t>Al 31 de agosto de 2017</t>
  </si>
  <si>
    <t>1 Tasa de Cambio de referencia: RD$47.68</t>
  </si>
  <si>
    <t>2 Tasa de cambio publicada por el BC correspondiente al promedio ponderado del mercado spot, para ser utilizada como referencia para las operaciones del día 29 de septiembre de 2017</t>
  </si>
  <si>
    <t>Al 30 de septiembre de 2017</t>
  </si>
  <si>
    <t>Al 31 de octubre de 2017</t>
  </si>
  <si>
    <t xml:space="preserve">Total </t>
  </si>
  <si>
    <t xml:space="preserve">  Citibank</t>
  </si>
  <si>
    <t xml:space="preserve">  Fondo Cerrado de Desarrollo de Sociedades GAM Energía</t>
  </si>
  <si>
    <t xml:space="preserve">    Cuotas de fondos cerrados de inversión</t>
  </si>
  <si>
    <t>Fondo Cerrado de Desarrollo de Sociedades GAM Energía</t>
  </si>
  <si>
    <t>Cuotas de fondos cerrados de inversión</t>
  </si>
  <si>
    <t xml:space="preserve">  Scotiabank</t>
  </si>
  <si>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Tasa de cambio publicada por el BC correspondiente al promedio ponderado del mercado spot, para ser utilizada como referencia para las operaciones del día 28 de Abril de 2017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</si>
  <si>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RD$47.41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</si>
  <si>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Tasa de cambio publicada por el BC correspondiente al promedio ponderado del mercado spot, para ser utilizada como referencia para las operaciones del día 30 de Junio de 2017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</si>
  <si>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No incluye inversiones de los fondos complementarios ni del fondo del INABIMA.</t>
    </r>
  </si>
  <si>
    <t xml:space="preserve">   Cuotas de fondos cerrados de inversión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</si>
  <si>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RD$47.48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</si>
  <si>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Tasa de cambio publicada por el BC correspondiente al promedio ponderado del mercado spot, para ser utilizada como referencia para las operaciones del día 31 de Agosto de 2017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</si>
  <si>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RD$47.43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</si>
  <si>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Tasa de cambio publicada por el BC correspondiente al promedio ponderado del mercado spot, para ser utilizada como referencia para las operaciones del día 31 de Junio de 2017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</si>
  <si>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RD$47.36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</si>
  <si>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Tasa de cambio publicada por el BC correspondiente al promedio ponderado del mercado spot, para ser utilizada como referencia para las operaciones del día 31 de Mayo de 2017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</si>
  <si>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RD$47.29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</si>
  <si>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Tasa de cambio publicada por el BC correspondiente al promedio ponderado del mercado spot, para ser utilizada como referencia para las operaciones del día 31 de Marzo de 2017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</si>
  <si>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Tasa de Cambio de referencia: RD$46.80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</si>
  <si>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Tasa de cambio publicada por el BC correspondiente al promedio ponderado del mercado spot, para ser utilizada como referencia para las operaciones del día 31 de Enero de 2017</t>
    </r>
  </si>
  <si>
    <t xml:space="preserve">  Fondo de Inversión Cerrado Inmobiliario Excel I</t>
  </si>
  <si>
    <t>1 Tasa de Cambio de referencia: RD$47.78</t>
  </si>
  <si>
    <t>2 Tasa de cambio publicada por el BC correspondiente al promedio ponderado del mercado spot, para ser utilizada como referencia para las operaciones del día 31 de octubre de 2017</t>
  </si>
  <si>
    <t>Al 30 de Noviembre de 2017</t>
  </si>
  <si>
    <t>1 Tasa de Cambio de referencia: RD$47.99</t>
  </si>
  <si>
    <t>2 Tasa de cambio publicada por el BC correspondiente al promedio ponderado del mercado spot, para ser utilizada como referencia para las operaciones del día 30 de Noviembre de 2017</t>
  </si>
  <si>
    <t>Al 31 de Diciembre de 2017</t>
  </si>
  <si>
    <t>Citibank</t>
  </si>
  <si>
    <t>1 Tasa de Cambio de referencia: RD$48.19.</t>
  </si>
  <si>
    <t>2 Tasa de cambio publicada por el BC correspondiente al promedio ponderado del mercado spot, para ser utilizada como referencia para las operaciones del día 29 de Diciembre de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</si>
</sst>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_(* #,##0.00_);_(* \(#,##0.00\);_(* &quot;-&quot;_);_(@_)"/>
    <numFmt numFmtId="167" formatCode="_([$€-2]* #,##0.00_);_([$€-2]* \(#,##0.00\);_([$€-2]* &quot;-&quot;??_)"/>
    <numFmt numFmtId="168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666666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0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165" fontId="1" fillId="0" borderId="0" xfId="903" applyFont="1"/>
    <xf numFmtId="4" fontId="1" fillId="0" borderId="0" xfId="0" applyNumberFormat="1" applyFont="1"/>
    <xf numFmtId="0" fontId="8" fillId="0" borderId="0" xfId="2" applyFont="1" applyFill="1" applyBorder="1" applyAlignment="1">
      <alignment horizontal="center" vertical="center" wrapText="1"/>
    </xf>
    <xf numFmtId="0" fontId="9" fillId="0" borderId="0" xfId="1" applyFont="1" applyFill="1"/>
    <xf numFmtId="0" fontId="11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left" vertical="center" wrapText="1" indent="1"/>
    </xf>
    <xf numFmtId="0" fontId="11" fillId="0" borderId="0" xfId="1" applyFont="1" applyFill="1" applyBorder="1" applyAlignment="1">
      <alignment horizontal="justify" vertical="justify" wrapText="1"/>
    </xf>
    <xf numFmtId="0" fontId="11" fillId="0" borderId="0" xfId="1" applyFont="1" applyFill="1" applyBorder="1" applyAlignment="1">
      <alignment horizontal="left" vertical="justify" wrapText="1" indent="1"/>
    </xf>
    <xf numFmtId="4" fontId="12" fillId="0" borderId="0" xfId="0" applyNumberFormat="1" applyFont="1"/>
    <xf numFmtId="0" fontId="9" fillId="0" borderId="0" xfId="1" applyFont="1" applyFill="1" applyBorder="1" applyAlignment="1">
      <alignment vertical="center" wrapText="1"/>
    </xf>
    <xf numFmtId="166" fontId="13" fillId="2" borderId="0" xfId="4" applyNumberFormat="1" applyFont="1" applyFill="1" applyBorder="1" applyAlignment="1">
      <alignment horizontal="center" vertical="center" wrapText="1"/>
    </xf>
    <xf numFmtId="166" fontId="9" fillId="2" borderId="0" xfId="4" applyNumberFormat="1" applyFont="1" applyFill="1" applyBorder="1" applyAlignment="1">
      <alignment horizontal="center" vertical="center" wrapText="1"/>
    </xf>
    <xf numFmtId="10" fontId="9" fillId="4" borderId="3" xfId="3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 indent="2"/>
    </xf>
    <xf numFmtId="166" fontId="13" fillId="4" borderId="3" xfId="4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vertical="center" wrapText="1"/>
    </xf>
    <xf numFmtId="166" fontId="13" fillId="4" borderId="1" xfId="4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vertical="center" wrapText="1"/>
    </xf>
    <xf numFmtId="0" fontId="13" fillId="4" borderId="3" xfId="1" applyFont="1" applyFill="1" applyBorder="1" applyAlignment="1">
      <alignment vertical="center" wrapText="1"/>
    </xf>
    <xf numFmtId="10" fontId="9" fillId="4" borderId="4" xfId="3" applyNumberFormat="1" applyFont="1" applyFill="1" applyBorder="1" applyAlignment="1">
      <alignment horizontal="center" vertical="center" wrapText="1"/>
    </xf>
    <xf numFmtId="10" fontId="9" fillId="4" borderId="5" xfId="3" applyNumberFormat="1" applyFont="1" applyFill="1" applyBorder="1" applyAlignment="1">
      <alignment horizontal="center" vertical="center" wrapText="1"/>
    </xf>
    <xf numFmtId="10" fontId="9" fillId="4" borderId="6" xfId="3" applyNumberFormat="1" applyFont="1" applyFill="1" applyBorder="1" applyAlignment="1">
      <alignment horizontal="center" vertical="center" wrapText="1"/>
    </xf>
    <xf numFmtId="10" fontId="13" fillId="4" borderId="4" xfId="3" applyNumberFormat="1" applyFont="1" applyFill="1" applyBorder="1" applyAlignment="1">
      <alignment horizontal="center" vertical="center" wrapText="1"/>
    </xf>
    <xf numFmtId="10" fontId="13" fillId="4" borderId="5" xfId="3" applyNumberFormat="1" applyFont="1" applyFill="1" applyBorder="1" applyAlignment="1">
      <alignment horizontal="center" vertical="center" wrapText="1"/>
    </xf>
    <xf numFmtId="10" fontId="13" fillId="4" borderId="6" xfId="3" applyNumberFormat="1" applyFont="1" applyFill="1" applyBorder="1" applyAlignment="1">
      <alignment horizontal="center" vertical="center" wrapText="1"/>
    </xf>
    <xf numFmtId="166" fontId="13" fillId="4" borderId="4" xfId="4" applyNumberFormat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right" vertical="center" wrapText="1"/>
    </xf>
    <xf numFmtId="0" fontId="9" fillId="0" borderId="0" xfId="0" applyFont="1"/>
    <xf numFmtId="165" fontId="9" fillId="0" borderId="0" xfId="903" applyFont="1"/>
    <xf numFmtId="166" fontId="7" fillId="2" borderId="0" xfId="4" applyNumberFormat="1" applyFont="1" applyFill="1" applyBorder="1" applyAlignment="1">
      <alignment horizontal="center" vertical="center" wrapText="1"/>
    </xf>
    <xf numFmtId="4" fontId="9" fillId="0" borderId="0" xfId="0" applyNumberFormat="1" applyFont="1"/>
    <xf numFmtId="0" fontId="13" fillId="4" borderId="4" xfId="1" applyFont="1" applyFill="1" applyBorder="1" applyAlignment="1">
      <alignment horizontal="right" vertical="center" wrapText="1"/>
    </xf>
    <xf numFmtId="0" fontId="13" fillId="4" borderId="8" xfId="1" applyFont="1" applyFill="1" applyBorder="1" applyAlignment="1">
      <alignment vertical="center" wrapText="1"/>
    </xf>
    <xf numFmtId="0" fontId="9" fillId="0" borderId="9" xfId="1" applyFont="1" applyFill="1" applyBorder="1" applyAlignment="1">
      <alignment vertical="center" wrapText="1"/>
    </xf>
    <xf numFmtId="0" fontId="11" fillId="0" borderId="9" xfId="1" applyFont="1" applyFill="1" applyBorder="1" applyAlignment="1">
      <alignment vertical="center" wrapText="1"/>
    </xf>
    <xf numFmtId="0" fontId="11" fillId="0" borderId="9" xfId="1" applyFont="1" applyFill="1" applyBorder="1" applyAlignment="1">
      <alignment horizontal="left" vertical="center" wrapText="1" indent="1"/>
    </xf>
    <xf numFmtId="0" fontId="11" fillId="0" borderId="9" xfId="1" applyFont="1" applyFill="1" applyBorder="1" applyAlignment="1">
      <alignment horizontal="justify" vertical="justify" wrapText="1"/>
    </xf>
    <xf numFmtId="0" fontId="13" fillId="0" borderId="0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14" fontId="9" fillId="0" borderId="0" xfId="903" applyNumberFormat="1" applyFont="1"/>
    <xf numFmtId="14" fontId="9" fillId="0" borderId="0" xfId="0" applyNumberFormat="1" applyFont="1"/>
    <xf numFmtId="0" fontId="9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justify" wrapText="1"/>
    </xf>
    <xf numFmtId="4" fontId="0" fillId="0" borderId="0" xfId="0" applyNumberFormat="1" applyFont="1" applyBorder="1"/>
    <xf numFmtId="0" fontId="0" fillId="0" borderId="0" xfId="0" applyFont="1"/>
    <xf numFmtId="4" fontId="1" fillId="0" borderId="0" xfId="0" applyNumberFormat="1" applyFont="1" applyBorder="1"/>
    <xf numFmtId="0" fontId="6" fillId="3" borderId="4" xfId="2" applyFont="1" applyFill="1" applyBorder="1" applyAlignment="1">
      <alignment horizontal="center" vertical="center" wrapText="1"/>
    </xf>
    <xf numFmtId="166" fontId="9" fillId="0" borderId="0" xfId="0" applyNumberFormat="1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justify" vertical="justify" wrapText="1"/>
    </xf>
    <xf numFmtId="0" fontId="0" fillId="0" borderId="0" xfId="0" applyFont="1" applyAlignment="1">
      <alignment horizontal="justify" vertical="justify" wrapText="1"/>
    </xf>
    <xf numFmtId="0" fontId="13" fillId="0" borderId="0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justify" vertical="justify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justify" vertical="justify" wrapText="1"/>
    </xf>
  </cellXfs>
  <cellStyles count="904">
    <cellStyle name="Comma 2" xfId="5"/>
    <cellStyle name="Euro" xfId="6"/>
    <cellStyle name="Millares" xfId="903" builtinId="3"/>
    <cellStyle name="Millares 10" xfId="7"/>
    <cellStyle name="Millares 10 2" xfId="8"/>
    <cellStyle name="Millares 10 2 2" xfId="9"/>
    <cellStyle name="Millares 10 2 2 2" xfId="10"/>
    <cellStyle name="Millares 10 2 2 2 2" xfId="11"/>
    <cellStyle name="Millares 10 2 2 2 2 2" xfId="12"/>
    <cellStyle name="Millares 10 2 2 2 3" xfId="13"/>
    <cellStyle name="Millares 10 2 2 3" xfId="14"/>
    <cellStyle name="Millares 10 2 2 3 2" xfId="15"/>
    <cellStyle name="Millares 10 2 2 4" xfId="16"/>
    <cellStyle name="Millares 10 2 3" xfId="17"/>
    <cellStyle name="Millares 10 2 3 2" xfId="18"/>
    <cellStyle name="Millares 10 2 3 2 2" xfId="19"/>
    <cellStyle name="Millares 10 2 3 3" xfId="20"/>
    <cellStyle name="Millares 10 2 4" xfId="21"/>
    <cellStyle name="Millares 10 2 4 2" xfId="22"/>
    <cellStyle name="Millares 10 2 5" xfId="23"/>
    <cellStyle name="Millares 11" xfId="24"/>
    <cellStyle name="Millares 11 2" xfId="25"/>
    <cellStyle name="Millares 11 3" xfId="26"/>
    <cellStyle name="Millares 11 4" xfId="27"/>
    <cellStyle name="Millares 11 5" xfId="28"/>
    <cellStyle name="Millares 11 6" xfId="29"/>
    <cellStyle name="Millares 11 7" xfId="30"/>
    <cellStyle name="Millares 11 8" xfId="31"/>
    <cellStyle name="Millares 12" xfId="32"/>
    <cellStyle name="Millares 13" xfId="33"/>
    <cellStyle name="Millares 13 10" xfId="34"/>
    <cellStyle name="Millares 13 11" xfId="35"/>
    <cellStyle name="Millares 13 12" xfId="36"/>
    <cellStyle name="Millares 13 13" xfId="37"/>
    <cellStyle name="Millares 13 14" xfId="38"/>
    <cellStyle name="Millares 13 15" xfId="39"/>
    <cellStyle name="Millares 13 16" xfId="40"/>
    <cellStyle name="Millares 13 2" xfId="41"/>
    <cellStyle name="Millares 13 2 2" xfId="42"/>
    <cellStyle name="Millares 13 2 2 2" xfId="43"/>
    <cellStyle name="Millares 13 2 2 2 2" xfId="44"/>
    <cellStyle name="Millares 13 2 2 3" xfId="45"/>
    <cellStyle name="Millares 13 2 3" xfId="46"/>
    <cellStyle name="Millares 13 2 3 2" xfId="47"/>
    <cellStyle name="Millares 13 2 4" xfId="48"/>
    <cellStyle name="Millares 13 3" xfId="49"/>
    <cellStyle name="Millares 13 3 2" xfId="50"/>
    <cellStyle name="Millares 13 3 2 2" xfId="51"/>
    <cellStyle name="Millares 13 3 3" xfId="52"/>
    <cellStyle name="Millares 13 4" xfId="53"/>
    <cellStyle name="Millares 13 4 2" xfId="54"/>
    <cellStyle name="Millares 13 5" xfId="55"/>
    <cellStyle name="Millares 13 6" xfId="56"/>
    <cellStyle name="Millares 13 7" xfId="57"/>
    <cellStyle name="Millares 13 8" xfId="58"/>
    <cellStyle name="Millares 13 9" xfId="59"/>
    <cellStyle name="Millares 14" xfId="60"/>
    <cellStyle name="Millares 14 2" xfId="61"/>
    <cellStyle name="Millares 14 2 2" xfId="62"/>
    <cellStyle name="Millares 15" xfId="63"/>
    <cellStyle name="Millares 16" xfId="64"/>
    <cellStyle name="Millares 17" xfId="65"/>
    <cellStyle name="Millares 2" xfId="66"/>
    <cellStyle name="Millares 2 2" xfId="67"/>
    <cellStyle name="Millares 2 2 2" xfId="68"/>
    <cellStyle name="Millares 2 3" xfId="69"/>
    <cellStyle name="Millares 2 4" xfId="70"/>
    <cellStyle name="Millares 2 5" xfId="71"/>
    <cellStyle name="Millares 2 6" xfId="72"/>
    <cellStyle name="Millares 3" xfId="73"/>
    <cellStyle name="Millares 3 10" xfId="74"/>
    <cellStyle name="Millares 3 11" xfId="75"/>
    <cellStyle name="Millares 3 12" xfId="76"/>
    <cellStyle name="Millares 3 13" xfId="77"/>
    <cellStyle name="Millares 3 14" xfId="78"/>
    <cellStyle name="Millares 3 15" xfId="79"/>
    <cellStyle name="Millares 3 16" xfId="80"/>
    <cellStyle name="Millares 3 2" xfId="81"/>
    <cellStyle name="Millares 3 3" xfId="82"/>
    <cellStyle name="Millares 3 4" xfId="83"/>
    <cellStyle name="Millares 3 5" xfId="84"/>
    <cellStyle name="Millares 3 6" xfId="85"/>
    <cellStyle name="Millares 3 7" xfId="86"/>
    <cellStyle name="Millares 3 8" xfId="87"/>
    <cellStyle name="Millares 3 9" xfId="88"/>
    <cellStyle name="Millares 4" xfId="89"/>
    <cellStyle name="Millares 5" xfId="90"/>
    <cellStyle name="Millares 6" xfId="91"/>
    <cellStyle name="Millares 6 2" xfId="92"/>
    <cellStyle name="Millares 6 3" xfId="93"/>
    <cellStyle name="Millares 6 4" xfId="94"/>
    <cellStyle name="Millares 6 5" xfId="95"/>
    <cellStyle name="Millares 6 6" xfId="96"/>
    <cellStyle name="Millares 6 7" xfId="97"/>
    <cellStyle name="Millares 7" xfId="98"/>
    <cellStyle name="Millares 7 2" xfId="99"/>
    <cellStyle name="Millares 7 2 2" xfId="100"/>
    <cellStyle name="Millares 7 3" xfId="101"/>
    <cellStyle name="Millares 7 4" xfId="102"/>
    <cellStyle name="Millares 7 5" xfId="103"/>
    <cellStyle name="Millares 7 6" xfId="104"/>
    <cellStyle name="Millares 7 7" xfId="105"/>
    <cellStyle name="Millares 8" xfId="106"/>
    <cellStyle name="Millares 9" xfId="107"/>
    <cellStyle name="Moneda 2" xfId="108"/>
    <cellStyle name="Moneda 3" xfId="109"/>
    <cellStyle name="Moneda 4" xfId="110"/>
    <cellStyle name="Moneda 5" xfId="111"/>
    <cellStyle name="Moneda 6" xfId="112"/>
    <cellStyle name="Moneda 7" xfId="113"/>
    <cellStyle name="Moneda 8" xfId="114"/>
    <cellStyle name="Moneda 9" xfId="115"/>
    <cellStyle name="Normal" xfId="0" builtinId="0"/>
    <cellStyle name="Normal 10" xfId="2"/>
    <cellStyle name="Normal 10 2" xfId="116"/>
    <cellStyle name="Normal 10 2 2" xfId="117"/>
    <cellStyle name="Normal 10 2 2 2" xfId="118"/>
    <cellStyle name="Normal 10 2 2 2 2" xfId="119"/>
    <cellStyle name="Normal 10 2 2 3" xfId="120"/>
    <cellStyle name="Normal 10 2 3" xfId="121"/>
    <cellStyle name="Normal 10 2 3 2" xfId="122"/>
    <cellStyle name="Normal 10 2 4" xfId="123"/>
    <cellStyle name="Normal 10 3" xfId="124"/>
    <cellStyle name="Normal 10 3 2" xfId="125"/>
    <cellStyle name="Normal 10 3 2 2" xfId="126"/>
    <cellStyle name="Normal 10 3 3" xfId="127"/>
    <cellStyle name="Normal 10 4" xfId="128"/>
    <cellStyle name="Normal 10 4 2" xfId="129"/>
    <cellStyle name="Normal 10 5" xfId="130"/>
    <cellStyle name="Normal 11" xfId="131"/>
    <cellStyle name="Normal 11 2" xfId="132"/>
    <cellStyle name="Normal 11 2 2" xfId="133"/>
    <cellStyle name="Normal 11 2 2 2" xfId="134"/>
    <cellStyle name="Normal 11 2 2 2 2" xfId="135"/>
    <cellStyle name="Normal 11 2 2 2 2 2" xfId="136"/>
    <cellStyle name="Normal 11 2 2 2 3" xfId="137"/>
    <cellStyle name="Normal 11 2 2 3" xfId="138"/>
    <cellStyle name="Normal 11 2 2 3 2" xfId="139"/>
    <cellStyle name="Normal 11 2 2 4" xfId="140"/>
    <cellStyle name="Normal 11 2 3" xfId="141"/>
    <cellStyle name="Normal 11 2 3 2" xfId="142"/>
    <cellStyle name="Normal 11 2 3 2 2" xfId="143"/>
    <cellStyle name="Normal 11 2 3 3" xfId="144"/>
    <cellStyle name="Normal 11 2 4" xfId="145"/>
    <cellStyle name="Normal 11 2 4 2" xfId="146"/>
    <cellStyle name="Normal 11 2 5" xfId="147"/>
    <cellStyle name="Normal 11 3" xfId="148"/>
    <cellStyle name="Normal 11 3 2" xfId="149"/>
    <cellStyle name="Normal 11 3 2 2" xfId="150"/>
    <cellStyle name="Normal 11 3 2 2 2" xfId="151"/>
    <cellStyle name="Normal 11 3 2 2 2 2" xfId="152"/>
    <cellStyle name="Normal 11 3 2 2 3" xfId="153"/>
    <cellStyle name="Normal 11 3 2 3" xfId="154"/>
    <cellStyle name="Normal 11 3 2 3 2" xfId="155"/>
    <cellStyle name="Normal 11 3 2 4" xfId="156"/>
    <cellStyle name="Normal 11 3 3" xfId="157"/>
    <cellStyle name="Normal 11 3 3 2" xfId="158"/>
    <cellStyle name="Normal 11 3 3 2 2" xfId="159"/>
    <cellStyle name="Normal 11 3 3 3" xfId="160"/>
    <cellStyle name="Normal 11 3 4" xfId="161"/>
    <cellStyle name="Normal 11 3 4 2" xfId="162"/>
    <cellStyle name="Normal 11 3 5" xfId="163"/>
    <cellStyle name="Normal 11 4" xfId="164"/>
    <cellStyle name="Normal 11 4 2" xfId="165"/>
    <cellStyle name="Normal 11 4 2 2" xfId="166"/>
    <cellStyle name="Normal 11 4 2 2 2" xfId="167"/>
    <cellStyle name="Normal 11 4 2 3" xfId="168"/>
    <cellStyle name="Normal 11 4 3" xfId="169"/>
    <cellStyle name="Normal 11 4 3 2" xfId="170"/>
    <cellStyle name="Normal 11 4 4" xfId="171"/>
    <cellStyle name="Normal 11 5" xfId="172"/>
    <cellStyle name="Normal 11 5 2" xfId="173"/>
    <cellStyle name="Normal 11 5 2 2" xfId="174"/>
    <cellStyle name="Normal 11 5 3" xfId="175"/>
    <cellStyle name="Normal 11 6" xfId="176"/>
    <cellStyle name="Normal 11 6 2" xfId="177"/>
    <cellStyle name="Normal 11 7" xfId="178"/>
    <cellStyle name="Normal 12" xfId="179"/>
    <cellStyle name="Normal 12 2" xfId="180"/>
    <cellStyle name="Normal 12 2 2" xfId="181"/>
    <cellStyle name="Normal 12 2 2 2" xfId="182"/>
    <cellStyle name="Normal 12 2 2 2 2" xfId="183"/>
    <cellStyle name="Normal 12 2 2 3" xfId="184"/>
    <cellStyle name="Normal 12 2 3" xfId="185"/>
    <cellStyle name="Normal 12 2 3 2" xfId="186"/>
    <cellStyle name="Normal 12 2 4" xfId="187"/>
    <cellStyle name="Normal 12 3" xfId="188"/>
    <cellStyle name="Normal 12 3 2" xfId="189"/>
    <cellStyle name="Normal 12 3 2 2" xfId="190"/>
    <cellStyle name="Normal 12 3 3" xfId="191"/>
    <cellStyle name="Normal 12 4" xfId="192"/>
    <cellStyle name="Normal 12 4 2" xfId="193"/>
    <cellStyle name="Normal 12 5" xfId="194"/>
    <cellStyle name="Normal 13" xfId="195"/>
    <cellStyle name="Normal 13 10" xfId="196"/>
    <cellStyle name="Normal 13 11" xfId="197"/>
    <cellStyle name="Normal 13 12" xfId="198"/>
    <cellStyle name="Normal 13 13" xfId="199"/>
    <cellStyle name="Normal 13 14" xfId="200"/>
    <cellStyle name="Normal 13 15" xfId="201"/>
    <cellStyle name="Normal 13 16" xfId="202"/>
    <cellStyle name="Normal 13 2" xfId="1"/>
    <cellStyle name="Normal 13 2 2" xfId="203"/>
    <cellStyle name="Normal 13 2 2 2" xfId="204"/>
    <cellStyle name="Normal 13 2 2 2 2" xfId="205"/>
    <cellStyle name="Normal 13 2 2 3" xfId="206"/>
    <cellStyle name="Normal 13 2 3" xfId="207"/>
    <cellStyle name="Normal 13 2 3 2" xfId="208"/>
    <cellStyle name="Normal 13 2 4" xfId="209"/>
    <cellStyle name="Normal 13 2 5" xfId="210"/>
    <cellStyle name="Normal 13 3" xfId="211"/>
    <cellStyle name="Normal 13 3 2" xfId="212"/>
    <cellStyle name="Normal 13 3 2 2" xfId="213"/>
    <cellStyle name="Normal 13 3 3" xfId="214"/>
    <cellStyle name="Normal 13 4" xfId="215"/>
    <cellStyle name="Normal 13 4 2" xfId="216"/>
    <cellStyle name="Normal 13 5" xfId="217"/>
    <cellStyle name="Normal 13 6" xfId="218"/>
    <cellStyle name="Normal 13 7" xfId="219"/>
    <cellStyle name="Normal 13 8" xfId="220"/>
    <cellStyle name="Normal 13 9" xfId="221"/>
    <cellStyle name="Normal 14" xfId="222"/>
    <cellStyle name="Normal 14 2" xfId="223"/>
    <cellStyle name="Normal 14 2 2" xfId="224"/>
    <cellStyle name="Normal 14 2 2 2" xfId="225"/>
    <cellStyle name="Normal 14 2 2 2 2" xfId="226"/>
    <cellStyle name="Normal 14 2 2 3" xfId="227"/>
    <cellStyle name="Normal 14 2 3" xfId="228"/>
    <cellStyle name="Normal 14 2 3 2" xfId="229"/>
    <cellStyle name="Normal 14 2 4" xfId="230"/>
    <cellStyle name="Normal 14 3" xfId="231"/>
    <cellStyle name="Normal 14 3 2" xfId="232"/>
    <cellStyle name="Normal 14 3 2 2" xfId="233"/>
    <cellStyle name="Normal 14 3 3" xfId="234"/>
    <cellStyle name="Normal 14 4" xfId="235"/>
    <cellStyle name="Normal 14 4 2" xfId="236"/>
    <cellStyle name="Normal 14 5" xfId="237"/>
    <cellStyle name="Normal 15" xfId="238"/>
    <cellStyle name="Normal 15 2" xfId="239"/>
    <cellStyle name="Normal 15 2 2" xfId="240"/>
    <cellStyle name="Normal 15 2 2 2" xfId="241"/>
    <cellStyle name="Normal 15 2 2 2 2" xfId="242"/>
    <cellStyle name="Normal 15 2 2 3" xfId="243"/>
    <cellStyle name="Normal 15 2 3" xfId="244"/>
    <cellStyle name="Normal 15 2 3 2" xfId="245"/>
    <cellStyle name="Normal 15 2 4" xfId="246"/>
    <cellStyle name="Normal 15 3" xfId="247"/>
    <cellStyle name="Normal 15 3 2" xfId="248"/>
    <cellStyle name="Normal 15 3 2 2" xfId="249"/>
    <cellStyle name="Normal 15 3 3" xfId="250"/>
    <cellStyle name="Normal 15 4" xfId="251"/>
    <cellStyle name="Normal 15 4 2" xfId="252"/>
    <cellStyle name="Normal 15 5" xfId="253"/>
    <cellStyle name="Normal 16" xfId="254"/>
    <cellStyle name="Normal 16 2" xfId="255"/>
    <cellStyle name="Normal 16 2 2" xfId="256"/>
    <cellStyle name="Normal 16 2 2 2" xfId="257"/>
    <cellStyle name="Normal 16 2 2 2 2" xfId="258"/>
    <cellStyle name="Normal 16 2 2 3" xfId="259"/>
    <cellStyle name="Normal 16 2 3" xfId="260"/>
    <cellStyle name="Normal 16 2 3 2" xfId="261"/>
    <cellStyle name="Normal 16 2 4" xfId="262"/>
    <cellStyle name="Normal 16 3" xfId="263"/>
    <cellStyle name="Normal 16 3 2" xfId="264"/>
    <cellStyle name="Normal 16 3 2 2" xfId="265"/>
    <cellStyle name="Normal 16 3 3" xfId="266"/>
    <cellStyle name="Normal 16 4" xfId="267"/>
    <cellStyle name="Normal 16 4 2" xfId="268"/>
    <cellStyle name="Normal 16 5" xfId="269"/>
    <cellStyle name="Normal 17" xfId="270"/>
    <cellStyle name="Normal 17 2" xfId="271"/>
    <cellStyle name="Normal 18" xfId="272"/>
    <cellStyle name="Normal 18 2" xfId="273"/>
    <cellStyle name="Normal 18 2 2" xfId="274"/>
    <cellStyle name="Normal 18 2 2 2" xfId="275"/>
    <cellStyle name="Normal 18 2 3" xfId="276"/>
    <cellStyle name="Normal 18 3" xfId="277"/>
    <cellStyle name="Normal 18 3 2" xfId="278"/>
    <cellStyle name="Normal 18 4" xfId="279"/>
    <cellStyle name="Normal 18 5" xfId="280"/>
    <cellStyle name="Normal 18 5 2" xfId="281"/>
    <cellStyle name="Normal 18 6" xfId="282"/>
    <cellStyle name="Normal 18 7" xfId="283"/>
    <cellStyle name="Normal 18 8" xfId="284"/>
    <cellStyle name="Normal 19" xfId="285"/>
    <cellStyle name="Normal 19 2" xfId="286"/>
    <cellStyle name="Normal 19 2 2" xfId="287"/>
    <cellStyle name="Normal 19 2 2 2" xfId="288"/>
    <cellStyle name="Normal 19 2 3" xfId="289"/>
    <cellStyle name="Normal 19 3" xfId="290"/>
    <cellStyle name="Normal 19 3 2" xfId="291"/>
    <cellStyle name="Normal 19 4" xfId="292"/>
    <cellStyle name="Normal 2" xfId="293"/>
    <cellStyle name="Normal 2 2" xfId="294"/>
    <cellStyle name="Normal 2 2 2" xfId="295"/>
    <cellStyle name="Normal 2 2 2 2" xfId="296"/>
    <cellStyle name="Normal 2 3" xfId="4"/>
    <cellStyle name="Normal 2 3 2" xfId="297"/>
    <cellStyle name="Normal 2 4" xfId="298"/>
    <cellStyle name="Normal 2 5" xfId="299"/>
    <cellStyle name="Normal 2 6" xfId="300"/>
    <cellStyle name="Normal 2 7" xfId="301"/>
    <cellStyle name="Normal 20" xfId="302"/>
    <cellStyle name="Normal 20 2" xfId="303"/>
    <cellStyle name="Normal 20 2 2" xfId="304"/>
    <cellStyle name="Normal 20 2 2 2" xfId="305"/>
    <cellStyle name="Normal 20 2 3" xfId="306"/>
    <cellStyle name="Normal 20 3" xfId="307"/>
    <cellStyle name="Normal 20 3 2" xfId="308"/>
    <cellStyle name="Normal 20 4" xfId="309"/>
    <cellStyle name="Normal 20 5" xfId="310"/>
    <cellStyle name="Normal 20 5 2" xfId="311"/>
    <cellStyle name="Normal 20 6" xfId="312"/>
    <cellStyle name="Normal 20 7" xfId="313"/>
    <cellStyle name="Normal 20 8" xfId="314"/>
    <cellStyle name="Normal 21" xfId="315"/>
    <cellStyle name="Normal 21 2" xfId="316"/>
    <cellStyle name="Normal 21 2 2" xfId="317"/>
    <cellStyle name="Normal 21 2 2 2" xfId="318"/>
    <cellStyle name="Normal 21 2 3" xfId="319"/>
    <cellStyle name="Normal 21 3" xfId="320"/>
    <cellStyle name="Normal 21 3 2" xfId="321"/>
    <cellStyle name="Normal 21 4" xfId="322"/>
    <cellStyle name="Normal 22" xfId="323"/>
    <cellStyle name="Normal 22 2" xfId="324"/>
    <cellStyle name="Normal 22 2 2" xfId="325"/>
    <cellStyle name="Normal 22 2 2 2" xfId="326"/>
    <cellStyle name="Normal 22 2 3" xfId="327"/>
    <cellStyle name="Normal 22 3" xfId="328"/>
    <cellStyle name="Normal 22 3 2" xfId="329"/>
    <cellStyle name="Normal 22 4" xfId="330"/>
    <cellStyle name="Normal 23" xfId="331"/>
    <cellStyle name="Normal 23 2" xfId="332"/>
    <cellStyle name="Normal 23 2 2" xfId="333"/>
    <cellStyle name="Normal 23 2 2 2" xfId="334"/>
    <cellStyle name="Normal 23 2 3" xfId="335"/>
    <cellStyle name="Normal 23 3" xfId="336"/>
    <cellStyle name="Normal 23 3 2" xfId="337"/>
    <cellStyle name="Normal 23 4" xfId="338"/>
    <cellStyle name="Normal 23 5" xfId="339"/>
    <cellStyle name="Normal 23 5 2" xfId="340"/>
    <cellStyle name="Normal 23 6" xfId="341"/>
    <cellStyle name="Normal 23 7" xfId="342"/>
    <cellStyle name="Normal 23 8" xfId="343"/>
    <cellStyle name="Normal 24" xfId="344"/>
    <cellStyle name="Normal 24 2" xfId="345"/>
    <cellStyle name="Normal 24 2 2" xfId="346"/>
    <cellStyle name="Normal 24 3" xfId="347"/>
    <cellStyle name="Normal 25" xfId="348"/>
    <cellStyle name="Normal 26" xfId="349"/>
    <cellStyle name="Normal 26 2" xfId="350"/>
    <cellStyle name="Normal 26 2 2" xfId="351"/>
    <cellStyle name="Normal 26 3" xfId="352"/>
    <cellStyle name="Normal 27" xfId="353"/>
    <cellStyle name="Normal 27 2" xfId="354"/>
    <cellStyle name="Normal 28" xfId="355"/>
    <cellStyle name="Normal 29" xfId="356"/>
    <cellStyle name="Normal 29 2" xfId="357"/>
    <cellStyle name="Normal 29 2 2" xfId="358"/>
    <cellStyle name="Normal 29 3" xfId="359"/>
    <cellStyle name="Normal 29 4" xfId="360"/>
    <cellStyle name="Normal 29 5" xfId="361"/>
    <cellStyle name="Normal 3" xfId="362"/>
    <cellStyle name="Normal 3 2" xfId="363"/>
    <cellStyle name="Normal 3 3" xfId="364"/>
    <cellStyle name="Normal 3 4" xfId="365"/>
    <cellStyle name="Normal 3 5" xfId="366"/>
    <cellStyle name="Normal 3 6" xfId="367"/>
    <cellStyle name="Normal 3 7" xfId="368"/>
    <cellStyle name="Normal 30" xfId="369"/>
    <cellStyle name="Normal 30 2" xfId="370"/>
    <cellStyle name="Normal 31" xfId="371"/>
    <cellStyle name="Normal 31 2" xfId="372"/>
    <cellStyle name="Normal 32" xfId="373"/>
    <cellStyle name="Normal 33" xfId="374"/>
    <cellStyle name="Normal 33 2" xfId="375"/>
    <cellStyle name="Normal 34" xfId="376"/>
    <cellStyle name="Normal 34 2" xfId="377"/>
    <cellStyle name="Normal 35" xfId="378"/>
    <cellStyle name="Normal 36" xfId="379"/>
    <cellStyle name="Normal 36 2" xfId="380"/>
    <cellStyle name="Normal 37" xfId="381"/>
    <cellStyle name="Normal 37 2" xfId="382"/>
    <cellStyle name="Normal 38" xfId="383"/>
    <cellStyle name="Normal 39" xfId="384"/>
    <cellStyle name="Normal 39 2" xfId="385"/>
    <cellStyle name="Normal 4" xfId="386"/>
    <cellStyle name="Normal 4 10" xfId="387"/>
    <cellStyle name="Normal 4 10 2" xfId="388"/>
    <cellStyle name="Normal 4 11" xfId="389"/>
    <cellStyle name="Normal 4 12" xfId="390"/>
    <cellStyle name="Normal 4 12 2" xfId="391"/>
    <cellStyle name="Normal 4 13" xfId="392"/>
    <cellStyle name="Normal 4 14" xfId="393"/>
    <cellStyle name="Normal 4 15" xfId="394"/>
    <cellStyle name="Normal 4 2" xfId="395"/>
    <cellStyle name="Normal 4 2 2" xfId="396"/>
    <cellStyle name="Normal 4 2 2 2" xfId="397"/>
    <cellStyle name="Normal 4 2 2 2 2" xfId="398"/>
    <cellStyle name="Normal 4 2 2 2 2 2" xfId="399"/>
    <cellStyle name="Normal 4 2 2 2 3" xfId="400"/>
    <cellStyle name="Normal 4 2 2 3" xfId="401"/>
    <cellStyle name="Normal 4 2 2 3 2" xfId="402"/>
    <cellStyle name="Normal 4 2 2 4" xfId="403"/>
    <cellStyle name="Normal 4 2 3" xfId="404"/>
    <cellStyle name="Normal 4 2 3 2" xfId="405"/>
    <cellStyle name="Normal 4 2 3 2 2" xfId="406"/>
    <cellStyle name="Normal 4 2 3 3" xfId="407"/>
    <cellStyle name="Normal 4 2 4" xfId="408"/>
    <cellStyle name="Normal 4 2 4 2" xfId="409"/>
    <cellStyle name="Normal 4 2 5" xfId="410"/>
    <cellStyle name="Normal 4 3" xfId="411"/>
    <cellStyle name="Normal 4 3 2" xfId="412"/>
    <cellStyle name="Normal 4 3 2 2" xfId="413"/>
    <cellStyle name="Normal 4 3 2 2 2" xfId="414"/>
    <cellStyle name="Normal 4 3 2 2 2 2" xfId="415"/>
    <cellStyle name="Normal 4 3 2 2 3" xfId="416"/>
    <cellStyle name="Normal 4 3 2 3" xfId="417"/>
    <cellStyle name="Normal 4 3 2 3 2" xfId="418"/>
    <cellStyle name="Normal 4 3 2 4" xfId="419"/>
    <cellStyle name="Normal 4 3 3" xfId="420"/>
    <cellStyle name="Normal 4 3 3 2" xfId="421"/>
    <cellStyle name="Normal 4 3 3 2 2" xfId="422"/>
    <cellStyle name="Normal 4 3 3 3" xfId="423"/>
    <cellStyle name="Normal 4 3 4" xfId="424"/>
    <cellStyle name="Normal 4 3 4 2" xfId="425"/>
    <cellStyle name="Normal 4 3 5" xfId="426"/>
    <cellStyle name="Normal 4 4" xfId="427"/>
    <cellStyle name="Normal 4 4 2" xfId="428"/>
    <cellStyle name="Normal 4 4 2 2" xfId="429"/>
    <cellStyle name="Normal 4 4 2 2 2" xfId="430"/>
    <cellStyle name="Normal 4 4 2 2 2 2" xfId="431"/>
    <cellStyle name="Normal 4 4 2 2 3" xfId="432"/>
    <cellStyle name="Normal 4 4 2 3" xfId="433"/>
    <cellStyle name="Normal 4 4 2 3 2" xfId="434"/>
    <cellStyle name="Normal 4 4 2 4" xfId="435"/>
    <cellStyle name="Normal 4 4 3" xfId="436"/>
    <cellStyle name="Normal 4 4 3 2" xfId="437"/>
    <cellStyle name="Normal 4 4 3 2 2" xfId="438"/>
    <cellStyle name="Normal 4 4 3 3" xfId="439"/>
    <cellStyle name="Normal 4 4 4" xfId="440"/>
    <cellStyle name="Normal 4 4 4 2" xfId="441"/>
    <cellStyle name="Normal 4 4 5" xfId="442"/>
    <cellStyle name="Normal 4 5" xfId="443"/>
    <cellStyle name="Normal 4 5 2" xfId="444"/>
    <cellStyle name="Normal 4 5 2 2" xfId="445"/>
    <cellStyle name="Normal 4 5 2 2 2" xfId="446"/>
    <cellStyle name="Normal 4 5 2 2 2 2" xfId="447"/>
    <cellStyle name="Normal 4 5 2 2 3" xfId="448"/>
    <cellStyle name="Normal 4 5 2 3" xfId="449"/>
    <cellStyle name="Normal 4 5 2 3 2" xfId="450"/>
    <cellStyle name="Normal 4 5 2 4" xfId="451"/>
    <cellStyle name="Normal 4 5 3" xfId="452"/>
    <cellStyle name="Normal 4 5 3 2" xfId="453"/>
    <cellStyle name="Normal 4 5 3 2 2" xfId="454"/>
    <cellStyle name="Normal 4 5 3 3" xfId="455"/>
    <cellStyle name="Normal 4 5 4" xfId="456"/>
    <cellStyle name="Normal 4 5 4 2" xfId="457"/>
    <cellStyle name="Normal 4 5 5" xfId="458"/>
    <cellStyle name="Normal 4 6" xfId="459"/>
    <cellStyle name="Normal 4 6 2" xfId="460"/>
    <cellStyle name="Normal 4 6 2 2" xfId="461"/>
    <cellStyle name="Normal 4 6 2 2 2" xfId="462"/>
    <cellStyle name="Normal 4 6 2 2 2 2" xfId="463"/>
    <cellStyle name="Normal 4 6 2 2 3" xfId="464"/>
    <cellStyle name="Normal 4 6 2 3" xfId="465"/>
    <cellStyle name="Normal 4 6 2 3 2" xfId="466"/>
    <cellStyle name="Normal 4 6 2 4" xfId="467"/>
    <cellStyle name="Normal 4 6 3" xfId="468"/>
    <cellStyle name="Normal 4 6 3 2" xfId="469"/>
    <cellStyle name="Normal 4 6 3 2 2" xfId="470"/>
    <cellStyle name="Normal 4 6 3 3" xfId="471"/>
    <cellStyle name="Normal 4 6 4" xfId="472"/>
    <cellStyle name="Normal 4 6 4 2" xfId="473"/>
    <cellStyle name="Normal 4 6 5" xfId="474"/>
    <cellStyle name="Normal 4 7" xfId="475"/>
    <cellStyle name="Normal 4 7 2" xfId="476"/>
    <cellStyle name="Normal 4 7 2 2" xfId="477"/>
    <cellStyle name="Normal 4 7 2 2 2" xfId="478"/>
    <cellStyle name="Normal 4 7 2 2 2 2" xfId="479"/>
    <cellStyle name="Normal 4 7 2 2 3" xfId="480"/>
    <cellStyle name="Normal 4 7 2 3" xfId="481"/>
    <cellStyle name="Normal 4 7 2 3 2" xfId="482"/>
    <cellStyle name="Normal 4 7 2 4" xfId="483"/>
    <cellStyle name="Normal 4 7 3" xfId="484"/>
    <cellStyle name="Normal 4 7 3 2" xfId="485"/>
    <cellStyle name="Normal 4 7 3 2 2" xfId="486"/>
    <cellStyle name="Normal 4 7 3 3" xfId="487"/>
    <cellStyle name="Normal 4 7 4" xfId="488"/>
    <cellStyle name="Normal 4 7 4 2" xfId="489"/>
    <cellStyle name="Normal 4 7 5" xfId="490"/>
    <cellStyle name="Normal 4 8" xfId="491"/>
    <cellStyle name="Normal 4 8 2" xfId="492"/>
    <cellStyle name="Normal 4 8 2 2" xfId="493"/>
    <cellStyle name="Normal 4 8 2 2 2" xfId="494"/>
    <cellStyle name="Normal 4 8 2 3" xfId="495"/>
    <cellStyle name="Normal 4 8 3" xfId="496"/>
    <cellStyle name="Normal 4 8 3 2" xfId="497"/>
    <cellStyle name="Normal 4 8 4" xfId="498"/>
    <cellStyle name="Normal 4 9" xfId="499"/>
    <cellStyle name="Normal 4 9 2" xfId="500"/>
    <cellStyle name="Normal 4 9 2 2" xfId="501"/>
    <cellStyle name="Normal 4 9 2 2 2" xfId="502"/>
    <cellStyle name="Normal 4 9 2 2 3" xfId="503"/>
    <cellStyle name="Normal 4 9 2 2 3 2" xfId="504"/>
    <cellStyle name="Normal 4 9 2 2 3 2 2" xfId="505"/>
    <cellStyle name="Normal 4 9 2 2 3 2 2 2" xfId="506"/>
    <cellStyle name="Normal 4 9 2 2 3 2 2 2 2" xfId="507"/>
    <cellStyle name="Normal 4 9 2 2 3 2 2 2 2 2" xfId="508"/>
    <cellStyle name="Normal 4 9 2 2 3 2 2 2 2 2 2" xfId="509"/>
    <cellStyle name="Normal 4 9 2 2 3 2 2 2 2 2 2 2" xfId="510"/>
    <cellStyle name="Normal 4 9 2 2 3 2 2 2 2 2 2 2 2" xfId="511"/>
    <cellStyle name="Normal 4 9 2 3" xfId="512"/>
    <cellStyle name="Normal 4 9 3" xfId="513"/>
    <cellStyle name="Normal 40" xfId="514"/>
    <cellStyle name="Normal 40 2" xfId="515"/>
    <cellStyle name="Normal 41" xfId="516"/>
    <cellStyle name="Normal 41 2" xfId="517"/>
    <cellStyle name="Normal 42" xfId="518"/>
    <cellStyle name="Normal 42 2" xfId="519"/>
    <cellStyle name="Normal 43" xfId="520"/>
    <cellStyle name="Normal 43 2" xfId="521"/>
    <cellStyle name="Normal 44" xfId="522"/>
    <cellStyle name="Normal 44 2" xfId="523"/>
    <cellStyle name="Normal 45" xfId="524"/>
    <cellStyle name="Normal 45 2" xfId="525"/>
    <cellStyle name="Normal 46" xfId="526"/>
    <cellStyle name="Normal 46 2" xfId="527"/>
    <cellStyle name="Normal 47" xfId="528"/>
    <cellStyle name="Normal 47 2" xfId="529"/>
    <cellStyle name="Normal 48" xfId="530"/>
    <cellStyle name="Normal 48 2" xfId="531"/>
    <cellStyle name="Normal 49" xfId="532"/>
    <cellStyle name="Normal 49 2" xfId="533"/>
    <cellStyle name="Normal 5" xfId="534"/>
    <cellStyle name="Normal 5 10" xfId="535"/>
    <cellStyle name="Normal 5 10 2" xfId="536"/>
    <cellStyle name="Normal 5 11" xfId="537"/>
    <cellStyle name="Normal 5 2" xfId="538"/>
    <cellStyle name="Normal 5 3" xfId="539"/>
    <cellStyle name="Normal 5 4" xfId="540"/>
    <cellStyle name="Normal 5 5" xfId="541"/>
    <cellStyle name="Normal 5 6" xfId="542"/>
    <cellStyle name="Normal 5 7" xfId="543"/>
    <cellStyle name="Normal 5 7 2" xfId="544"/>
    <cellStyle name="Normal 5 8" xfId="545"/>
    <cellStyle name="Normal 5 8 2" xfId="546"/>
    <cellStyle name="Normal 5 8 2 2" xfId="547"/>
    <cellStyle name="Normal 5 8 2 2 2" xfId="548"/>
    <cellStyle name="Normal 5 8 2 3" xfId="549"/>
    <cellStyle name="Normal 5 8 3" xfId="550"/>
    <cellStyle name="Normal 5 8 3 2" xfId="551"/>
    <cellStyle name="Normal 5 8 4" xfId="552"/>
    <cellStyle name="Normal 5 9" xfId="553"/>
    <cellStyle name="Normal 5 9 2" xfId="554"/>
    <cellStyle name="Normal 5 9 2 2" xfId="555"/>
    <cellStyle name="Normal 5 9 3" xfId="556"/>
    <cellStyle name="Normal 50" xfId="557"/>
    <cellStyle name="Normal 51" xfId="558"/>
    <cellStyle name="Normal 51 2" xfId="559"/>
    <cellStyle name="Normal 52" xfId="560"/>
    <cellStyle name="Normal 52 2" xfId="561"/>
    <cellStyle name="Normal 53" xfId="562"/>
    <cellStyle name="Normal 53 2" xfId="563"/>
    <cellStyle name="Normal 54" xfId="564"/>
    <cellStyle name="Normal 54 2" xfId="565"/>
    <cellStyle name="Normal 55" xfId="566"/>
    <cellStyle name="Normal 55 2" xfId="567"/>
    <cellStyle name="Normal 56" xfId="568"/>
    <cellStyle name="Normal 57" xfId="569"/>
    <cellStyle name="Normal 58" xfId="570"/>
    <cellStyle name="Normal 59" xfId="571"/>
    <cellStyle name="Normal 6" xfId="572"/>
    <cellStyle name="Normal 6 10" xfId="573"/>
    <cellStyle name="Normal 6 10 2" xfId="574"/>
    <cellStyle name="Normal 6 11" xfId="575"/>
    <cellStyle name="Normal 6 12" xfId="576"/>
    <cellStyle name="Normal 6 13" xfId="577"/>
    <cellStyle name="Normal 6 14" xfId="578"/>
    <cellStyle name="Normal 6 15" xfId="579"/>
    <cellStyle name="Normal 6 2" xfId="580"/>
    <cellStyle name="Normal 6 2 2" xfId="581"/>
    <cellStyle name="Normal 6 2 2 2" xfId="582"/>
    <cellStyle name="Normal 6 2 2 2 2" xfId="583"/>
    <cellStyle name="Normal 6 2 2 2 2 2" xfId="584"/>
    <cellStyle name="Normal 6 2 2 2 3" xfId="585"/>
    <cellStyle name="Normal 6 2 2 3" xfId="586"/>
    <cellStyle name="Normal 6 2 2 3 2" xfId="587"/>
    <cellStyle name="Normal 6 2 2 4" xfId="588"/>
    <cellStyle name="Normal 6 2 3" xfId="589"/>
    <cellStyle name="Normal 6 2 3 2" xfId="590"/>
    <cellStyle name="Normal 6 2 3 2 2" xfId="591"/>
    <cellStyle name="Normal 6 2 3 3" xfId="592"/>
    <cellStyle name="Normal 6 2 4" xfId="593"/>
    <cellStyle name="Normal 6 2 4 2" xfId="594"/>
    <cellStyle name="Normal 6 2 5" xfId="595"/>
    <cellStyle name="Normal 6 3" xfId="596"/>
    <cellStyle name="Normal 6 3 2" xfId="597"/>
    <cellStyle name="Normal 6 3 2 2" xfId="598"/>
    <cellStyle name="Normal 6 3 2 2 2" xfId="599"/>
    <cellStyle name="Normal 6 3 2 2 2 2" xfId="600"/>
    <cellStyle name="Normal 6 3 2 2 3" xfId="601"/>
    <cellStyle name="Normal 6 3 2 3" xfId="602"/>
    <cellStyle name="Normal 6 3 2 3 2" xfId="603"/>
    <cellStyle name="Normal 6 3 2 4" xfId="604"/>
    <cellStyle name="Normal 6 3 3" xfId="605"/>
    <cellStyle name="Normal 6 3 3 2" xfId="606"/>
    <cellStyle name="Normal 6 3 3 2 2" xfId="607"/>
    <cellStyle name="Normal 6 3 3 3" xfId="608"/>
    <cellStyle name="Normal 6 3 4" xfId="609"/>
    <cellStyle name="Normal 6 3 4 2" xfId="610"/>
    <cellStyle name="Normal 6 3 5" xfId="611"/>
    <cellStyle name="Normal 6 4" xfId="612"/>
    <cellStyle name="Normal 6 4 2" xfId="613"/>
    <cellStyle name="Normal 6 4 2 2" xfId="614"/>
    <cellStyle name="Normal 6 4 2 2 2" xfId="615"/>
    <cellStyle name="Normal 6 4 2 2 2 2" xfId="616"/>
    <cellStyle name="Normal 6 4 2 2 3" xfId="617"/>
    <cellStyle name="Normal 6 4 2 3" xfId="618"/>
    <cellStyle name="Normal 6 4 2 3 2" xfId="619"/>
    <cellStyle name="Normal 6 4 2 4" xfId="620"/>
    <cellStyle name="Normal 6 4 3" xfId="621"/>
    <cellStyle name="Normal 6 4 3 2" xfId="622"/>
    <cellStyle name="Normal 6 4 3 2 2" xfId="623"/>
    <cellStyle name="Normal 6 4 3 3" xfId="624"/>
    <cellStyle name="Normal 6 4 4" xfId="625"/>
    <cellStyle name="Normal 6 4 4 2" xfId="626"/>
    <cellStyle name="Normal 6 4 5" xfId="627"/>
    <cellStyle name="Normal 6 5" xfId="628"/>
    <cellStyle name="Normal 6 5 2" xfId="629"/>
    <cellStyle name="Normal 6 5 2 2" xfId="630"/>
    <cellStyle name="Normal 6 5 2 2 2" xfId="631"/>
    <cellStyle name="Normal 6 5 2 2 2 2" xfId="632"/>
    <cellStyle name="Normal 6 5 2 2 3" xfId="633"/>
    <cellStyle name="Normal 6 5 2 3" xfId="634"/>
    <cellStyle name="Normal 6 5 2 3 2" xfId="635"/>
    <cellStyle name="Normal 6 5 2 4" xfId="636"/>
    <cellStyle name="Normal 6 5 3" xfId="637"/>
    <cellStyle name="Normal 6 5 3 2" xfId="638"/>
    <cellStyle name="Normal 6 5 3 2 2" xfId="639"/>
    <cellStyle name="Normal 6 5 3 3" xfId="640"/>
    <cellStyle name="Normal 6 5 4" xfId="641"/>
    <cellStyle name="Normal 6 5 4 2" xfId="642"/>
    <cellStyle name="Normal 6 5 5" xfId="643"/>
    <cellStyle name="Normal 6 6" xfId="644"/>
    <cellStyle name="Normal 6 6 2" xfId="645"/>
    <cellStyle name="Normal 6 6 2 2" xfId="646"/>
    <cellStyle name="Normal 6 6 2 2 2" xfId="647"/>
    <cellStyle name="Normal 6 6 2 2 2 2" xfId="648"/>
    <cellStyle name="Normal 6 6 2 2 3" xfId="649"/>
    <cellStyle name="Normal 6 6 2 3" xfId="650"/>
    <cellStyle name="Normal 6 6 2 3 2" xfId="651"/>
    <cellStyle name="Normal 6 6 2 4" xfId="652"/>
    <cellStyle name="Normal 6 6 3" xfId="653"/>
    <cellStyle name="Normal 6 6 3 2" xfId="654"/>
    <cellStyle name="Normal 6 6 3 2 2" xfId="655"/>
    <cellStyle name="Normal 6 6 3 3" xfId="656"/>
    <cellStyle name="Normal 6 6 4" xfId="657"/>
    <cellStyle name="Normal 6 6 4 2" xfId="658"/>
    <cellStyle name="Normal 6 6 5" xfId="659"/>
    <cellStyle name="Normal 6 7" xfId="660"/>
    <cellStyle name="Normal 6 7 2" xfId="661"/>
    <cellStyle name="Normal 6 7 2 2" xfId="662"/>
    <cellStyle name="Normal 6 7 2 2 2" xfId="663"/>
    <cellStyle name="Normal 6 7 2 2 2 2" xfId="664"/>
    <cellStyle name="Normal 6 7 2 2 3" xfId="665"/>
    <cellStyle name="Normal 6 7 2 3" xfId="666"/>
    <cellStyle name="Normal 6 7 2 3 2" xfId="667"/>
    <cellStyle name="Normal 6 7 2 4" xfId="668"/>
    <cellStyle name="Normal 6 7 3" xfId="669"/>
    <cellStyle name="Normal 6 7 3 2" xfId="670"/>
    <cellStyle name="Normal 6 7 3 2 2" xfId="671"/>
    <cellStyle name="Normal 6 7 3 3" xfId="672"/>
    <cellStyle name="Normal 6 7 4" xfId="673"/>
    <cellStyle name="Normal 6 7 4 2" xfId="674"/>
    <cellStyle name="Normal 6 7 5" xfId="675"/>
    <cellStyle name="Normal 6 8" xfId="676"/>
    <cellStyle name="Normal 6 8 2" xfId="677"/>
    <cellStyle name="Normal 6 8 2 2" xfId="678"/>
    <cellStyle name="Normal 6 8 2 2 2" xfId="679"/>
    <cellStyle name="Normal 6 8 2 3" xfId="680"/>
    <cellStyle name="Normal 6 8 3" xfId="681"/>
    <cellStyle name="Normal 6 8 3 2" xfId="682"/>
    <cellStyle name="Normal 6 8 4" xfId="683"/>
    <cellStyle name="Normal 6 9" xfId="684"/>
    <cellStyle name="Normal 6 9 2" xfId="685"/>
    <cellStyle name="Normal 6 9 2 2" xfId="686"/>
    <cellStyle name="Normal 6 9 3" xfId="687"/>
    <cellStyle name="Normal 60" xfId="688"/>
    <cellStyle name="Normal 61" xfId="689"/>
    <cellStyle name="Normal 7" xfId="690"/>
    <cellStyle name="Normal 7 2" xfId="691"/>
    <cellStyle name="Normal 7 3" xfId="692"/>
    <cellStyle name="Normal 8" xfId="693"/>
    <cellStyle name="Normal 8 2" xfId="694"/>
    <cellStyle name="Normal 8 3" xfId="695"/>
    <cellStyle name="Normal 8 4" xfId="696"/>
    <cellStyle name="Normal 9" xfId="697"/>
    <cellStyle name="Normal 9 2" xfId="698"/>
    <cellStyle name="Normal 9 2 2" xfId="699"/>
    <cellStyle name="Normal 9 2 2 2" xfId="700"/>
    <cellStyle name="Normal 9 2 2 2 2" xfId="701"/>
    <cellStyle name="Normal 9 2 2 2 2 2" xfId="702"/>
    <cellStyle name="Normal 9 2 2 2 3" xfId="703"/>
    <cellStyle name="Normal 9 2 2 3" xfId="704"/>
    <cellStyle name="Normal 9 2 2 3 2" xfId="705"/>
    <cellStyle name="Normal 9 2 2 4" xfId="706"/>
    <cellStyle name="Normal 9 2 3" xfId="707"/>
    <cellStyle name="Normal 9 2 3 2" xfId="708"/>
    <cellStyle name="Normal 9 2 3 2 2" xfId="709"/>
    <cellStyle name="Normal 9 2 3 3" xfId="710"/>
    <cellStyle name="Normal 9 2 4" xfId="711"/>
    <cellStyle name="Normal 9 2 4 2" xfId="712"/>
    <cellStyle name="Normal 9 2 5" xfId="713"/>
    <cellStyle name="Normal 9 3" xfId="714"/>
    <cellStyle name="Normal 9 3 2" xfId="715"/>
    <cellStyle name="Normal 9 3 2 2" xfId="716"/>
    <cellStyle name="Normal 9 3 2 2 2" xfId="717"/>
    <cellStyle name="Normal 9 3 2 3" xfId="718"/>
    <cellStyle name="Normal 9 3 3" xfId="719"/>
    <cellStyle name="Normal 9 3 3 2" xfId="720"/>
    <cellStyle name="Normal 9 3 4" xfId="721"/>
    <cellStyle name="Normal 9 4" xfId="722"/>
    <cellStyle name="Normal 9 4 2" xfId="723"/>
    <cellStyle name="Normal 9 4 2 2" xfId="724"/>
    <cellStyle name="Normal 9 4 3" xfId="725"/>
    <cellStyle name="Normal 9 5" xfId="726"/>
    <cellStyle name="Normal 9 5 2" xfId="727"/>
    <cellStyle name="Normal 9 6" xfId="728"/>
    <cellStyle name="Porcentaje 2" xfId="729"/>
    <cellStyle name="Porcentaje 3" xfId="730"/>
    <cellStyle name="Porcentaje 4" xfId="731"/>
    <cellStyle name="Porcentaje 5" xfId="732"/>
    <cellStyle name="Porcentual 2" xfId="733"/>
    <cellStyle name="Porcentual 2 2" xfId="734"/>
    <cellStyle name="Porcentual 2 3" xfId="3"/>
    <cellStyle name="Porcentual 2 3 2" xfId="735"/>
    <cellStyle name="Porcentual 2 4" xfId="736"/>
    <cellStyle name="Porcentual 2 5" xfId="737"/>
    <cellStyle name="Porcentual 2 6" xfId="738"/>
    <cellStyle name="Porcentual 3" xfId="739"/>
    <cellStyle name="Porcentual 3 2" xfId="740"/>
    <cellStyle name="Porcentual 3 3" xfId="741"/>
    <cellStyle name="Porcentual 3 4" xfId="742"/>
    <cellStyle name="Porcentual 3 5" xfId="743"/>
    <cellStyle name="Porcentual 3 6" xfId="744"/>
    <cellStyle name="Porcentual 3 7" xfId="745"/>
    <cellStyle name="Porcentual 4" xfId="746"/>
    <cellStyle name="Porcentual 4 2" xfId="747"/>
    <cellStyle name="Porcentual 4 3" xfId="748"/>
    <cellStyle name="Porcentual 4 4" xfId="749"/>
    <cellStyle name="Porcentual 4 5" xfId="750"/>
    <cellStyle name="Porcentual 4 6" xfId="751"/>
    <cellStyle name="Porcentual 4 7" xfId="752"/>
    <cellStyle name="Porcentual 5" xfId="753"/>
    <cellStyle name="Porcentual 5 10" xfId="754"/>
    <cellStyle name="Porcentual 5 10 2" xfId="755"/>
    <cellStyle name="Porcentual 5 11" xfId="756"/>
    <cellStyle name="Porcentual 5 12" xfId="757"/>
    <cellStyle name="Porcentual 5 13" xfId="758"/>
    <cellStyle name="Porcentual 5 14" xfId="759"/>
    <cellStyle name="Porcentual 5 15" xfId="760"/>
    <cellStyle name="Porcentual 5 2" xfId="761"/>
    <cellStyle name="Porcentual 5 2 2" xfId="762"/>
    <cellStyle name="Porcentual 5 2 2 2" xfId="763"/>
    <cellStyle name="Porcentual 5 2 2 2 2" xfId="764"/>
    <cellStyle name="Porcentual 5 2 2 2 2 2" xfId="765"/>
    <cellStyle name="Porcentual 5 2 2 2 3" xfId="766"/>
    <cellStyle name="Porcentual 5 2 2 3" xfId="767"/>
    <cellStyle name="Porcentual 5 2 2 3 2" xfId="768"/>
    <cellStyle name="Porcentual 5 2 2 4" xfId="769"/>
    <cellStyle name="Porcentual 5 2 3" xfId="770"/>
    <cellStyle name="Porcentual 5 2 3 2" xfId="771"/>
    <cellStyle name="Porcentual 5 2 3 2 2" xfId="772"/>
    <cellStyle name="Porcentual 5 2 3 3" xfId="773"/>
    <cellStyle name="Porcentual 5 2 4" xfId="774"/>
    <cellStyle name="Porcentual 5 2 4 2" xfId="775"/>
    <cellStyle name="Porcentual 5 2 5" xfId="776"/>
    <cellStyle name="Porcentual 5 3" xfId="777"/>
    <cellStyle name="Porcentual 5 3 2" xfId="778"/>
    <cellStyle name="Porcentual 5 3 2 2" xfId="779"/>
    <cellStyle name="Porcentual 5 3 2 2 2" xfId="780"/>
    <cellStyle name="Porcentual 5 3 2 2 2 2" xfId="781"/>
    <cellStyle name="Porcentual 5 3 2 2 3" xfId="782"/>
    <cellStyle name="Porcentual 5 3 2 3" xfId="783"/>
    <cellStyle name="Porcentual 5 3 2 3 2" xfId="784"/>
    <cellStyle name="Porcentual 5 3 2 4" xfId="785"/>
    <cellStyle name="Porcentual 5 3 3" xfId="786"/>
    <cellStyle name="Porcentual 5 3 3 2" xfId="787"/>
    <cellStyle name="Porcentual 5 3 3 2 2" xfId="788"/>
    <cellStyle name="Porcentual 5 3 3 3" xfId="789"/>
    <cellStyle name="Porcentual 5 3 4" xfId="790"/>
    <cellStyle name="Porcentual 5 3 4 2" xfId="791"/>
    <cellStyle name="Porcentual 5 3 5" xfId="792"/>
    <cellStyle name="Porcentual 5 4" xfId="793"/>
    <cellStyle name="Porcentual 5 4 2" xfId="794"/>
    <cellStyle name="Porcentual 5 4 2 2" xfId="795"/>
    <cellStyle name="Porcentual 5 4 2 2 2" xfId="796"/>
    <cellStyle name="Porcentual 5 4 2 2 2 2" xfId="797"/>
    <cellStyle name="Porcentual 5 4 2 2 3" xfId="798"/>
    <cellStyle name="Porcentual 5 4 2 3" xfId="799"/>
    <cellStyle name="Porcentual 5 4 2 3 2" xfId="800"/>
    <cellStyle name="Porcentual 5 4 2 4" xfId="801"/>
    <cellStyle name="Porcentual 5 4 3" xfId="802"/>
    <cellStyle name="Porcentual 5 4 3 2" xfId="803"/>
    <cellStyle name="Porcentual 5 4 3 2 2" xfId="804"/>
    <cellStyle name="Porcentual 5 4 3 3" xfId="805"/>
    <cellStyle name="Porcentual 5 4 4" xfId="806"/>
    <cellStyle name="Porcentual 5 4 4 2" xfId="807"/>
    <cellStyle name="Porcentual 5 4 5" xfId="808"/>
    <cellStyle name="Porcentual 5 5" xfId="809"/>
    <cellStyle name="Porcentual 5 5 2" xfId="810"/>
    <cellStyle name="Porcentual 5 5 2 2" xfId="811"/>
    <cellStyle name="Porcentual 5 5 2 2 2" xfId="812"/>
    <cellStyle name="Porcentual 5 5 2 2 2 2" xfId="813"/>
    <cellStyle name="Porcentual 5 5 2 2 3" xfId="814"/>
    <cellStyle name="Porcentual 5 5 2 3" xfId="815"/>
    <cellStyle name="Porcentual 5 5 2 3 2" xfId="816"/>
    <cellStyle name="Porcentual 5 5 2 4" xfId="817"/>
    <cellStyle name="Porcentual 5 5 3" xfId="818"/>
    <cellStyle name="Porcentual 5 5 3 2" xfId="819"/>
    <cellStyle name="Porcentual 5 5 3 2 2" xfId="820"/>
    <cellStyle name="Porcentual 5 5 3 3" xfId="821"/>
    <cellStyle name="Porcentual 5 5 4" xfId="822"/>
    <cellStyle name="Porcentual 5 5 4 2" xfId="823"/>
    <cellStyle name="Porcentual 5 5 5" xfId="824"/>
    <cellStyle name="Porcentual 5 6" xfId="825"/>
    <cellStyle name="Porcentual 5 6 2" xfId="826"/>
    <cellStyle name="Porcentual 5 6 2 2" xfId="827"/>
    <cellStyle name="Porcentual 5 6 2 2 2" xfId="828"/>
    <cellStyle name="Porcentual 5 6 2 2 2 2" xfId="829"/>
    <cellStyle name="Porcentual 5 6 2 2 3" xfId="830"/>
    <cellStyle name="Porcentual 5 6 2 3" xfId="831"/>
    <cellStyle name="Porcentual 5 6 2 3 2" xfId="832"/>
    <cellStyle name="Porcentual 5 6 2 4" xfId="833"/>
    <cellStyle name="Porcentual 5 6 3" xfId="834"/>
    <cellStyle name="Porcentual 5 6 3 2" xfId="835"/>
    <cellStyle name="Porcentual 5 6 3 2 2" xfId="836"/>
    <cellStyle name="Porcentual 5 6 3 3" xfId="837"/>
    <cellStyle name="Porcentual 5 6 4" xfId="838"/>
    <cellStyle name="Porcentual 5 6 4 2" xfId="839"/>
    <cellStyle name="Porcentual 5 6 5" xfId="840"/>
    <cellStyle name="Porcentual 5 7" xfId="841"/>
    <cellStyle name="Porcentual 5 7 2" xfId="842"/>
    <cellStyle name="Porcentual 5 7 2 2" xfId="843"/>
    <cellStyle name="Porcentual 5 7 2 2 2" xfId="844"/>
    <cellStyle name="Porcentual 5 7 2 2 2 2" xfId="845"/>
    <cellStyle name="Porcentual 5 7 2 2 3" xfId="846"/>
    <cellStyle name="Porcentual 5 7 2 3" xfId="847"/>
    <cellStyle name="Porcentual 5 7 2 3 2" xfId="848"/>
    <cellStyle name="Porcentual 5 7 2 4" xfId="849"/>
    <cellStyle name="Porcentual 5 7 3" xfId="850"/>
    <cellStyle name="Porcentual 5 7 3 2" xfId="851"/>
    <cellStyle name="Porcentual 5 7 3 2 2" xfId="852"/>
    <cellStyle name="Porcentual 5 7 3 3" xfId="853"/>
    <cellStyle name="Porcentual 5 7 4" xfId="854"/>
    <cellStyle name="Porcentual 5 7 4 2" xfId="855"/>
    <cellStyle name="Porcentual 5 7 5" xfId="856"/>
    <cellStyle name="Porcentual 5 8" xfId="857"/>
    <cellStyle name="Porcentual 5 8 2" xfId="858"/>
    <cellStyle name="Porcentual 5 8 2 2" xfId="859"/>
    <cellStyle name="Porcentual 5 8 2 2 2" xfId="860"/>
    <cellStyle name="Porcentual 5 8 2 3" xfId="861"/>
    <cellStyle name="Porcentual 5 8 3" xfId="862"/>
    <cellStyle name="Porcentual 5 8 3 2" xfId="863"/>
    <cellStyle name="Porcentual 5 8 4" xfId="864"/>
    <cellStyle name="Porcentual 5 9" xfId="865"/>
    <cellStyle name="Porcentual 5 9 2" xfId="866"/>
    <cellStyle name="Porcentual 5 9 2 2" xfId="867"/>
    <cellStyle name="Porcentual 5 9 3" xfId="868"/>
    <cellStyle name="Porcentual 6" xfId="869"/>
    <cellStyle name="Porcentual 6 2" xfId="870"/>
    <cellStyle name="Porcentual 6 2 2" xfId="871"/>
    <cellStyle name="Porcentual 6 2 2 2" xfId="872"/>
    <cellStyle name="Porcentual 6 2 2 2 2" xfId="873"/>
    <cellStyle name="Porcentual 6 2 2 2 3" xfId="874"/>
    <cellStyle name="Porcentual 6 2 2 2 3 2" xfId="875"/>
    <cellStyle name="Porcentual 6 2 2 2 3 2 2" xfId="876"/>
    <cellStyle name="Porcentual 6 2 2 2 3 2 2 2" xfId="877"/>
    <cellStyle name="Porcentual 6 2 2 2 3 2 2 2 2" xfId="878"/>
    <cellStyle name="Porcentual 6 2 2 2 3 2 2 2 2 2" xfId="879"/>
    <cellStyle name="Porcentual 6 2 2 2 3 2 2 2 2 2 2" xfId="880"/>
    <cellStyle name="Porcentual 6 2 2 2 3 2 2 2 2 2 2 2" xfId="881"/>
    <cellStyle name="Porcentual 6 2 2 2 3 2 2 2 2 2 2 2 2" xfId="882"/>
    <cellStyle name="Porcentual 6 3" xfId="883"/>
    <cellStyle name="Porcentual 7" xfId="884"/>
    <cellStyle name="Porcentual 8" xfId="885"/>
    <cellStyle name="Porcentual 8 2" xfId="886"/>
    <cellStyle name="Porcentual 9 2" xfId="887"/>
    <cellStyle name="Porcentual 9 2 2" xfId="888"/>
    <cellStyle name="Porcentual 9 2 2 2" xfId="889"/>
    <cellStyle name="Porcentual 9 2 2 2 2" xfId="890"/>
    <cellStyle name="Porcentual 9 2 2 2 2 2" xfId="891"/>
    <cellStyle name="Porcentual 9 2 2 2 3" xfId="892"/>
    <cellStyle name="Porcentual 9 2 2 3" xfId="893"/>
    <cellStyle name="Porcentual 9 2 2 3 2" xfId="894"/>
    <cellStyle name="Porcentual 9 2 2 4" xfId="895"/>
    <cellStyle name="Porcentual 9 2 3" xfId="896"/>
    <cellStyle name="Porcentual 9 2 3 2" xfId="897"/>
    <cellStyle name="Porcentual 9 2 3 2 2" xfId="898"/>
    <cellStyle name="Porcentual 9 2 3 3" xfId="899"/>
    <cellStyle name="Porcentual 9 2 4" xfId="900"/>
    <cellStyle name="Porcentual 9 2 4 2" xfId="901"/>
    <cellStyle name="Porcentual 9 2 5" xfId="9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Normal="100" workbookViewId="0">
      <selection activeCell="D47" sqref="D47"/>
    </sheetView>
  </sheetViews>
  <sheetFormatPr baseColWidth="10" defaultRowHeight="15" x14ac:dyDescent="0.25"/>
  <cols>
    <col min="1" max="1" width="11.42578125" style="29"/>
    <col min="2" max="2" width="51.85546875" style="29" customWidth="1"/>
    <col min="3" max="3" width="16.28515625" style="29" customWidth="1"/>
    <col min="4" max="4" width="25.42578125" style="29" bestFit="1" customWidth="1"/>
    <col min="5" max="5" width="14.5703125" style="29" customWidth="1"/>
    <col min="6" max="6" width="11.42578125" style="29"/>
    <col min="7" max="7" width="45" style="29" bestFit="1" customWidth="1"/>
    <col min="8" max="8" width="21.42578125" style="29" customWidth="1"/>
    <col min="9" max="9" width="17.85546875" style="29" bestFit="1" customWidth="1"/>
    <col min="10" max="16384" width="11.42578125" style="29"/>
  </cols>
  <sheetData>
    <row r="1" spans="2:9" x14ac:dyDescent="0.25">
      <c r="B1" s="56" t="s">
        <v>0</v>
      </c>
      <c r="C1" s="56"/>
      <c r="D1" s="56"/>
      <c r="E1" s="56"/>
    </row>
    <row r="2" spans="2:9" x14ac:dyDescent="0.25">
      <c r="B2" s="56" t="s">
        <v>83</v>
      </c>
      <c r="C2" s="56"/>
      <c r="D2" s="56"/>
      <c r="E2" s="56"/>
    </row>
    <row r="3" spans="2:9" x14ac:dyDescent="0.25">
      <c r="B3" s="56" t="s">
        <v>37</v>
      </c>
      <c r="C3" s="56"/>
      <c r="D3" s="56"/>
      <c r="E3" s="56"/>
    </row>
    <row r="4" spans="2:9" x14ac:dyDescent="0.25">
      <c r="B4" s="5"/>
      <c r="C4" s="5"/>
      <c r="D4" s="5"/>
      <c r="E4" s="5"/>
    </row>
    <row r="5" spans="2:9" x14ac:dyDescent="0.25">
      <c r="B5" s="57" t="s">
        <v>1</v>
      </c>
      <c r="C5" s="57" t="s">
        <v>2</v>
      </c>
      <c r="D5" s="58" t="s">
        <v>55</v>
      </c>
      <c r="E5" s="58"/>
    </row>
    <row r="6" spans="2:9" x14ac:dyDescent="0.25">
      <c r="B6" s="57"/>
      <c r="C6" s="57"/>
      <c r="D6" s="50" t="s">
        <v>3</v>
      </c>
      <c r="E6" s="50" t="s">
        <v>4</v>
      </c>
    </row>
    <row r="7" spans="2:9" x14ac:dyDescent="0.25">
      <c r="B7" s="34" t="s">
        <v>5</v>
      </c>
      <c r="C7" s="21" t="s">
        <v>6</v>
      </c>
      <c r="D7" s="18">
        <f>+D8</f>
        <v>19479469383.563999</v>
      </c>
      <c r="E7" s="24">
        <f>+D7/$D$41</f>
        <v>0.50595303511619094</v>
      </c>
      <c r="H7" s="30"/>
      <c r="I7" s="30"/>
    </row>
    <row r="8" spans="2:9" x14ac:dyDescent="0.25">
      <c r="B8" s="35" t="s">
        <v>7</v>
      </c>
      <c r="C8" s="22" t="s">
        <v>6</v>
      </c>
      <c r="D8" s="12">
        <f>+D9</f>
        <v>19479469383.563999</v>
      </c>
      <c r="E8" s="25"/>
      <c r="H8" s="30"/>
      <c r="I8" s="30"/>
    </row>
    <row r="9" spans="2:9" x14ac:dyDescent="0.25">
      <c r="B9" s="36" t="s">
        <v>8</v>
      </c>
      <c r="C9" s="22" t="s">
        <v>9</v>
      </c>
      <c r="D9" s="31">
        <v>19479469383.563999</v>
      </c>
      <c r="E9" s="22"/>
      <c r="H9" s="30"/>
      <c r="I9" s="30"/>
    </row>
    <row r="10" spans="2:9" x14ac:dyDescent="0.25">
      <c r="B10" s="19" t="s">
        <v>10</v>
      </c>
      <c r="C10" s="21" t="s">
        <v>6</v>
      </c>
      <c r="D10" s="16">
        <f>+D11+D19+D17+D21+D27+D15+D25+D13+D23</f>
        <v>386044712.03610003</v>
      </c>
      <c r="E10" s="24">
        <f>+D10/$D$41</f>
        <v>1.0026992517056159E-2</v>
      </c>
      <c r="H10" s="30"/>
      <c r="I10" s="30"/>
    </row>
    <row r="11" spans="2:9" x14ac:dyDescent="0.25">
      <c r="B11" s="36" t="s">
        <v>11</v>
      </c>
      <c r="C11" s="22" t="s">
        <v>6</v>
      </c>
      <c r="D11" s="12">
        <f>+D12</f>
        <v>45233524.927500002</v>
      </c>
      <c r="E11" s="22"/>
      <c r="H11" s="30"/>
      <c r="I11" s="30"/>
    </row>
    <row r="12" spans="2:9" x14ac:dyDescent="0.25">
      <c r="B12" s="35" t="s">
        <v>12</v>
      </c>
      <c r="C12" s="22" t="s">
        <v>13</v>
      </c>
      <c r="D12" s="31">
        <v>45233524.927500002</v>
      </c>
      <c r="E12" s="25"/>
      <c r="H12" s="30"/>
      <c r="I12" s="30"/>
    </row>
    <row r="13" spans="2:9" x14ac:dyDescent="0.25">
      <c r="B13" s="36" t="s">
        <v>27</v>
      </c>
      <c r="C13" s="22" t="s">
        <v>6</v>
      </c>
      <c r="D13" s="12">
        <f>+D14</f>
        <v>6178098.5603</v>
      </c>
      <c r="E13" s="25"/>
      <c r="H13" s="30"/>
      <c r="I13" s="30"/>
    </row>
    <row r="14" spans="2:9" x14ac:dyDescent="0.25">
      <c r="B14" s="35" t="s">
        <v>12</v>
      </c>
      <c r="C14" s="22" t="s">
        <v>28</v>
      </c>
      <c r="D14" s="31">
        <v>6178098.5603</v>
      </c>
      <c r="E14" s="25"/>
      <c r="H14" s="30"/>
      <c r="I14" s="30"/>
    </row>
    <row r="15" spans="2:9" hidden="1" x14ac:dyDescent="0.25">
      <c r="B15" s="36" t="s">
        <v>14</v>
      </c>
      <c r="C15" s="22" t="s">
        <v>6</v>
      </c>
      <c r="D15" s="12">
        <f>+D16</f>
        <v>0</v>
      </c>
      <c r="E15" s="22"/>
      <c r="H15" s="30"/>
      <c r="I15" s="30"/>
    </row>
    <row r="16" spans="2:9" hidden="1" x14ac:dyDescent="0.25">
      <c r="B16" s="35" t="s">
        <v>12</v>
      </c>
      <c r="C16" s="22" t="s">
        <v>13</v>
      </c>
      <c r="D16" s="31"/>
      <c r="E16" s="25"/>
      <c r="H16" s="30"/>
      <c r="I16" s="30"/>
    </row>
    <row r="17" spans="2:9" hidden="1" x14ac:dyDescent="0.25">
      <c r="B17" s="36" t="s">
        <v>43</v>
      </c>
      <c r="C17" s="22" t="s">
        <v>6</v>
      </c>
      <c r="D17" s="12">
        <f>+D18</f>
        <v>0</v>
      </c>
      <c r="E17" s="22"/>
    </row>
    <row r="18" spans="2:9" hidden="1" x14ac:dyDescent="0.25">
      <c r="B18" s="35" t="s">
        <v>12</v>
      </c>
      <c r="C18" s="22" t="s">
        <v>28</v>
      </c>
      <c r="D18" s="47"/>
      <c r="E18" s="25"/>
    </row>
    <row r="19" spans="2:9" x14ac:dyDescent="0.25">
      <c r="B19" s="36" t="s">
        <v>16</v>
      </c>
      <c r="C19" s="22" t="s">
        <v>6</v>
      </c>
      <c r="D19" s="12">
        <f>+D20</f>
        <v>303721321.4612</v>
      </c>
      <c r="E19" s="22"/>
      <c r="I19" s="30"/>
    </row>
    <row r="20" spans="2:9" x14ac:dyDescent="0.25">
      <c r="B20" s="35" t="s">
        <v>12</v>
      </c>
      <c r="C20" s="22" t="s">
        <v>13</v>
      </c>
      <c r="D20" s="47">
        <v>303721321.4612</v>
      </c>
      <c r="E20" s="25"/>
    </row>
    <row r="21" spans="2:9" x14ac:dyDescent="0.25">
      <c r="B21" s="37" t="s">
        <v>49</v>
      </c>
      <c r="C21" s="22" t="s">
        <v>6</v>
      </c>
      <c r="D21" s="12">
        <f>+D22</f>
        <v>14502903.495099999</v>
      </c>
      <c r="E21" s="22"/>
      <c r="G21" s="51"/>
    </row>
    <row r="22" spans="2:9" x14ac:dyDescent="0.25">
      <c r="B22" s="35" t="s">
        <v>12</v>
      </c>
      <c r="C22" s="22" t="s">
        <v>13</v>
      </c>
      <c r="D22" s="47">
        <v>14502903.495099999</v>
      </c>
      <c r="E22" s="25"/>
    </row>
    <row r="23" spans="2:9" x14ac:dyDescent="0.25">
      <c r="B23" s="37" t="s">
        <v>84</v>
      </c>
      <c r="C23" s="22" t="s">
        <v>6</v>
      </c>
      <c r="D23" s="12">
        <f>+D24</f>
        <v>16408863.592</v>
      </c>
      <c r="E23" s="22"/>
    </row>
    <row r="24" spans="2:9" x14ac:dyDescent="0.25">
      <c r="B24" s="35" t="s">
        <v>12</v>
      </c>
      <c r="C24" s="22" t="s">
        <v>13</v>
      </c>
      <c r="D24" s="13">
        <v>16408863.592</v>
      </c>
      <c r="E24" s="25"/>
    </row>
    <row r="25" spans="2:9" hidden="1" x14ac:dyDescent="0.25">
      <c r="B25" s="36" t="s">
        <v>56</v>
      </c>
      <c r="C25" s="22" t="s">
        <v>6</v>
      </c>
      <c r="D25" s="12">
        <f>+D26</f>
        <v>0</v>
      </c>
      <c r="E25" s="25"/>
    </row>
    <row r="26" spans="2:9" hidden="1" x14ac:dyDescent="0.25">
      <c r="B26" s="35" t="s">
        <v>12</v>
      </c>
      <c r="C26" s="22" t="s">
        <v>13</v>
      </c>
      <c r="D26" s="47"/>
      <c r="E26" s="25"/>
    </row>
    <row r="27" spans="2:9" hidden="1" x14ac:dyDescent="0.25">
      <c r="B27" s="36" t="s">
        <v>61</v>
      </c>
      <c r="C27" s="22" t="s">
        <v>6</v>
      </c>
      <c r="D27" s="12">
        <f>+D28</f>
        <v>0</v>
      </c>
      <c r="E27" s="22"/>
    </row>
    <row r="28" spans="2:9" hidden="1" x14ac:dyDescent="0.25">
      <c r="B28" s="35" t="s">
        <v>12</v>
      </c>
      <c r="C28" s="22" t="s">
        <v>13</v>
      </c>
      <c r="D28" s="47"/>
      <c r="E28" s="25"/>
    </row>
    <row r="29" spans="2:9" x14ac:dyDescent="0.25">
      <c r="B29" s="19" t="s">
        <v>19</v>
      </c>
      <c r="C29" s="21" t="s">
        <v>6</v>
      </c>
      <c r="D29" s="16">
        <f>+D30+D34+D32</f>
        <v>13111103790.925102</v>
      </c>
      <c r="E29" s="24">
        <f>+D29/$D$41</f>
        <v>0.34054329849144266</v>
      </c>
    </row>
    <row r="30" spans="2:9" x14ac:dyDescent="0.25">
      <c r="B30" s="38" t="s">
        <v>20</v>
      </c>
      <c r="C30" s="22" t="s">
        <v>6</v>
      </c>
      <c r="D30" s="12">
        <f>+D31</f>
        <v>2887577717.6125002</v>
      </c>
      <c r="E30" s="22"/>
    </row>
    <row r="31" spans="2:9" x14ac:dyDescent="0.25">
      <c r="B31" s="35" t="s">
        <v>21</v>
      </c>
      <c r="C31" s="22" t="s">
        <v>22</v>
      </c>
      <c r="D31" s="47">
        <v>2887577717.6125002</v>
      </c>
      <c r="E31" s="25"/>
    </row>
    <row r="32" spans="2:9" x14ac:dyDescent="0.25">
      <c r="B32" s="36" t="s">
        <v>46</v>
      </c>
      <c r="C32" s="22" t="s">
        <v>6</v>
      </c>
      <c r="D32" s="12">
        <f>+D33</f>
        <v>4587725759.3258028</v>
      </c>
      <c r="E32" s="25"/>
    </row>
    <row r="33" spans="2:7" ht="15" customHeight="1" x14ac:dyDescent="0.25">
      <c r="B33" s="35" t="s">
        <v>21</v>
      </c>
      <c r="C33" s="22" t="s">
        <v>35</v>
      </c>
      <c r="D33" s="47">
        <v>4587725759.3258028</v>
      </c>
      <c r="E33" s="25"/>
    </row>
    <row r="34" spans="2:7" x14ac:dyDescent="0.25">
      <c r="B34" s="38" t="s">
        <v>23</v>
      </c>
      <c r="C34" s="22" t="s">
        <v>6</v>
      </c>
      <c r="D34" s="12">
        <f>+D35</f>
        <v>5635800313.9868002</v>
      </c>
      <c r="E34" s="22"/>
    </row>
    <row r="35" spans="2:7" x14ac:dyDescent="0.25">
      <c r="B35" s="35" t="s">
        <v>21</v>
      </c>
      <c r="C35" s="22" t="s">
        <v>15</v>
      </c>
      <c r="D35" s="47">
        <v>5635800313.9868002</v>
      </c>
      <c r="E35" s="25"/>
      <c r="G35" s="32"/>
    </row>
    <row r="36" spans="2:7" x14ac:dyDescent="0.25">
      <c r="B36" s="19" t="s">
        <v>30</v>
      </c>
      <c r="C36" s="21" t="s">
        <v>6</v>
      </c>
      <c r="D36" s="16">
        <f>+D37+D40</f>
        <v>5523930645.7917986</v>
      </c>
      <c r="E36" s="24">
        <f>+D36/$D$41</f>
        <v>0.14347667387531018</v>
      </c>
      <c r="G36" s="32"/>
    </row>
    <row r="37" spans="2:7" ht="17.25" customHeight="1" x14ac:dyDescent="0.25">
      <c r="B37" s="38" t="s">
        <v>57</v>
      </c>
      <c r="C37" s="22" t="s">
        <v>6</v>
      </c>
      <c r="D37" s="12">
        <f>+D38</f>
        <v>5266593698.9387989</v>
      </c>
      <c r="E37" s="22"/>
    </row>
    <row r="38" spans="2:7" x14ac:dyDescent="0.25">
      <c r="B38" s="35" t="s">
        <v>66</v>
      </c>
      <c r="C38" s="22" t="s">
        <v>31</v>
      </c>
      <c r="D38" s="47">
        <v>5266593698.9387989</v>
      </c>
      <c r="E38" s="26"/>
      <c r="G38" s="32"/>
    </row>
    <row r="39" spans="2:7" ht="15" customHeight="1" x14ac:dyDescent="0.25">
      <c r="B39" s="38" t="s">
        <v>77</v>
      </c>
      <c r="C39" s="22" t="s">
        <v>6</v>
      </c>
      <c r="D39" s="12">
        <f>+D40</f>
        <v>257336946.85299996</v>
      </c>
      <c r="E39" s="22"/>
    </row>
    <row r="40" spans="2:7" ht="17.25" customHeight="1" x14ac:dyDescent="0.25">
      <c r="B40" s="35" t="s">
        <v>58</v>
      </c>
      <c r="C40" s="22" t="s">
        <v>31</v>
      </c>
      <c r="D40" s="47">
        <v>257336946.85299996</v>
      </c>
      <c r="E40" s="26"/>
    </row>
    <row r="41" spans="2:7" x14ac:dyDescent="0.25">
      <c r="B41" s="33" t="s">
        <v>24</v>
      </c>
      <c r="C41" s="14" t="s">
        <v>6</v>
      </c>
      <c r="D41" s="27">
        <f>+D7+D10+D29+D36</f>
        <v>38500548532.317001</v>
      </c>
      <c r="E41" s="24">
        <f>+D41/D42</f>
        <v>8.1672501229557978E-2</v>
      </c>
    </row>
    <row r="42" spans="2:7" x14ac:dyDescent="0.25">
      <c r="B42" s="33" t="s">
        <v>25</v>
      </c>
      <c r="C42" s="14" t="s">
        <v>6</v>
      </c>
      <c r="D42" s="27">
        <v>471401609509.95001</v>
      </c>
      <c r="E42" s="24"/>
    </row>
    <row r="44" spans="2:7" x14ac:dyDescent="0.25">
      <c r="B44" s="52" t="s">
        <v>85</v>
      </c>
      <c r="C44" s="53"/>
      <c r="D44" s="53"/>
      <c r="E44" s="53"/>
    </row>
    <row r="45" spans="2:7" x14ac:dyDescent="0.25">
      <c r="B45" s="54" t="s">
        <v>86</v>
      </c>
      <c r="C45" s="55"/>
      <c r="D45" s="55"/>
      <c r="E45" s="55"/>
    </row>
    <row r="46" spans="2:7" x14ac:dyDescent="0.25">
      <c r="B46" s="55"/>
      <c r="C46" s="55"/>
      <c r="D46" s="55"/>
      <c r="E46" s="55"/>
    </row>
    <row r="47" spans="2:7" ht="17.25" x14ac:dyDescent="0.25">
      <c r="B47" s="48" t="s">
        <v>65</v>
      </c>
      <c r="C47" s="48"/>
      <c r="D47" s="48"/>
      <c r="E47" s="48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XFD1048576"/>
    </sheetView>
  </sheetViews>
  <sheetFormatPr baseColWidth="10" defaultRowHeight="15" x14ac:dyDescent="0.25"/>
  <cols>
    <col min="1" max="1" width="51.85546875" style="29" customWidth="1"/>
    <col min="2" max="2" width="16.28515625" style="29" customWidth="1"/>
    <col min="3" max="3" width="18.5703125" style="29" bestFit="1" customWidth="1"/>
    <col min="4" max="4" width="14.5703125" style="29" customWidth="1"/>
    <col min="5" max="5" width="11.42578125" style="29"/>
    <col min="6" max="6" width="45" style="29" bestFit="1" customWidth="1"/>
    <col min="7" max="7" width="21.42578125" style="29" customWidth="1"/>
    <col min="8" max="8" width="17.85546875" style="29" bestFit="1" customWidth="1"/>
    <col min="9" max="16384" width="11.42578125" style="29"/>
  </cols>
  <sheetData>
    <row r="1" spans="1:8" x14ac:dyDescent="0.25">
      <c r="A1" s="56" t="s">
        <v>0</v>
      </c>
      <c r="B1" s="56"/>
      <c r="C1" s="56"/>
      <c r="D1" s="56"/>
    </row>
    <row r="2" spans="1:8" x14ac:dyDescent="0.25">
      <c r="A2" s="56" t="s">
        <v>33</v>
      </c>
      <c r="B2" s="56"/>
      <c r="C2" s="56"/>
      <c r="D2" s="56"/>
    </row>
    <row r="3" spans="1:8" x14ac:dyDescent="0.25">
      <c r="A3" s="56" t="s">
        <v>37</v>
      </c>
      <c r="B3" s="56"/>
      <c r="C3" s="56"/>
      <c r="D3" s="56"/>
    </row>
    <row r="4" spans="1:8" x14ac:dyDescent="0.25">
      <c r="A4" s="39"/>
      <c r="B4" s="39"/>
      <c r="C4" s="39"/>
      <c r="D4" s="39"/>
    </row>
    <row r="5" spans="1:8" x14ac:dyDescent="0.25">
      <c r="A5" s="5"/>
      <c r="B5" s="5"/>
      <c r="C5" s="5"/>
      <c r="D5" s="5"/>
    </row>
    <row r="6" spans="1:8" x14ac:dyDescent="0.25">
      <c r="A6" s="57" t="s">
        <v>1</v>
      </c>
      <c r="B6" s="57" t="s">
        <v>2</v>
      </c>
      <c r="C6" s="58" t="s">
        <v>55</v>
      </c>
      <c r="D6" s="58"/>
    </row>
    <row r="7" spans="1:8" x14ac:dyDescent="0.25">
      <c r="A7" s="57"/>
      <c r="B7" s="57"/>
      <c r="C7" s="41" t="s">
        <v>3</v>
      </c>
      <c r="D7" s="41" t="s">
        <v>4</v>
      </c>
    </row>
    <row r="8" spans="1:8" x14ac:dyDescent="0.25">
      <c r="A8" s="17" t="s">
        <v>5</v>
      </c>
      <c r="B8" s="21" t="s">
        <v>6</v>
      </c>
      <c r="C8" s="18">
        <f>+C9</f>
        <v>17438422781.935307</v>
      </c>
      <c r="D8" s="24">
        <f>+C8/$C$40</f>
        <v>0.54887169915582845</v>
      </c>
      <c r="G8" s="30"/>
      <c r="H8" s="30"/>
    </row>
    <row r="9" spans="1:8" x14ac:dyDescent="0.25">
      <c r="A9" s="11" t="s">
        <v>7</v>
      </c>
      <c r="B9" s="22" t="s">
        <v>6</v>
      </c>
      <c r="C9" s="12">
        <f>+C10</f>
        <v>17438422781.935307</v>
      </c>
      <c r="D9" s="25"/>
      <c r="G9" s="30"/>
      <c r="H9" s="30"/>
    </row>
    <row r="10" spans="1:8" x14ac:dyDescent="0.25">
      <c r="A10" s="6" t="s">
        <v>8</v>
      </c>
      <c r="B10" s="22" t="s">
        <v>9</v>
      </c>
      <c r="C10" s="31">
        <v>17438422781.935307</v>
      </c>
      <c r="D10" s="22"/>
      <c r="G10" s="30"/>
      <c r="H10" s="30"/>
    </row>
    <row r="11" spans="1:8" x14ac:dyDescent="0.25">
      <c r="A11" s="19" t="s">
        <v>10</v>
      </c>
      <c r="B11" s="21" t="s">
        <v>6</v>
      </c>
      <c r="C11" s="16">
        <f>+C12+C20+C22+C24+C28+C16+C14+C18+C26</f>
        <v>5215419518.5657005</v>
      </c>
      <c r="D11" s="24">
        <f>+C11/$C$40</f>
        <v>0.16415453443020259</v>
      </c>
      <c r="G11" s="30"/>
      <c r="H11" s="30"/>
    </row>
    <row r="12" spans="1:8" x14ac:dyDescent="0.25">
      <c r="A12" s="6" t="s">
        <v>11</v>
      </c>
      <c r="B12" s="22" t="s">
        <v>6</v>
      </c>
      <c r="C12" s="12">
        <f>+C13</f>
        <v>1347037717.598</v>
      </c>
      <c r="D12" s="22"/>
      <c r="G12" s="30"/>
      <c r="H12" s="30"/>
    </row>
    <row r="13" spans="1:8" x14ac:dyDescent="0.25">
      <c r="A13" s="11" t="s">
        <v>12</v>
      </c>
      <c r="B13" s="22" t="s">
        <v>13</v>
      </c>
      <c r="C13" s="31">
        <v>1347037717.598</v>
      </c>
      <c r="D13" s="25"/>
      <c r="G13" s="30"/>
      <c r="H13" s="30"/>
    </row>
    <row r="14" spans="1:8" x14ac:dyDescent="0.25">
      <c r="A14" s="6" t="s">
        <v>27</v>
      </c>
      <c r="B14" s="22" t="s">
        <v>6</v>
      </c>
      <c r="C14" s="12">
        <f>+C15</f>
        <v>94213441.811099991</v>
      </c>
      <c r="D14" s="25"/>
      <c r="G14" s="30"/>
      <c r="H14" s="30"/>
    </row>
    <row r="15" spans="1:8" x14ac:dyDescent="0.25">
      <c r="A15" s="11" t="s">
        <v>12</v>
      </c>
      <c r="B15" s="22" t="s">
        <v>28</v>
      </c>
      <c r="C15" s="31">
        <v>94213441.811099991</v>
      </c>
      <c r="D15" s="25"/>
      <c r="G15" s="30"/>
      <c r="H15" s="30"/>
    </row>
    <row r="16" spans="1:8" x14ac:dyDescent="0.25">
      <c r="A16" s="6" t="s">
        <v>14</v>
      </c>
      <c r="B16" s="22" t="s">
        <v>6</v>
      </c>
      <c r="C16" s="12">
        <f>+C17</f>
        <v>1581742991.7455001</v>
      </c>
      <c r="D16" s="22"/>
      <c r="G16" s="30"/>
      <c r="H16" s="30"/>
    </row>
    <row r="17" spans="1:8" x14ac:dyDescent="0.25">
      <c r="A17" s="11" t="s">
        <v>12</v>
      </c>
      <c r="B17" s="22" t="s">
        <v>13</v>
      </c>
      <c r="C17" s="31">
        <v>1581742991.7455001</v>
      </c>
      <c r="D17" s="25"/>
      <c r="G17" s="30"/>
      <c r="H17" s="30"/>
    </row>
    <row r="18" spans="1:8" x14ac:dyDescent="0.25">
      <c r="A18" s="6" t="s">
        <v>43</v>
      </c>
      <c r="B18" s="22" t="s">
        <v>6</v>
      </c>
      <c r="C18" s="12">
        <f>+C19</f>
        <v>251117989.2439</v>
      </c>
      <c r="D18" s="22"/>
      <c r="G18" s="30"/>
      <c r="H18" s="30"/>
    </row>
    <row r="19" spans="1:8" x14ac:dyDescent="0.25">
      <c r="A19" s="11" t="s">
        <v>12</v>
      </c>
      <c r="B19" s="22" t="s">
        <v>13</v>
      </c>
      <c r="C19" s="31">
        <v>251117989.2439</v>
      </c>
      <c r="D19" s="25"/>
      <c r="G19" s="30"/>
      <c r="H19" s="30"/>
    </row>
    <row r="20" spans="1:8" x14ac:dyDescent="0.25">
      <c r="A20" s="6" t="s">
        <v>16</v>
      </c>
      <c r="B20" s="22" t="s">
        <v>6</v>
      </c>
      <c r="C20" s="12">
        <f>+C21</f>
        <v>1589007694.1203001</v>
      </c>
      <c r="D20" s="22"/>
      <c r="G20" s="30"/>
      <c r="H20" s="30"/>
    </row>
    <row r="21" spans="1:8" x14ac:dyDescent="0.25">
      <c r="A21" s="11" t="s">
        <v>12</v>
      </c>
      <c r="B21" s="22" t="s">
        <v>13</v>
      </c>
      <c r="C21" s="31">
        <v>1589007694.1203001</v>
      </c>
      <c r="D21" s="25"/>
      <c r="G21" s="30"/>
      <c r="H21" s="30"/>
    </row>
    <row r="22" spans="1:8" x14ac:dyDescent="0.25">
      <c r="A22" s="6" t="s">
        <v>17</v>
      </c>
      <c r="B22" s="22" t="s">
        <v>6</v>
      </c>
      <c r="C22" s="12">
        <f>+C23</f>
        <v>316177396.77209997</v>
      </c>
      <c r="D22" s="22"/>
      <c r="H22" s="30"/>
    </row>
    <row r="23" spans="1:8" x14ac:dyDescent="0.25">
      <c r="A23" s="11" t="s">
        <v>12</v>
      </c>
      <c r="B23" s="22" t="s">
        <v>18</v>
      </c>
      <c r="C23" s="31">
        <v>316177396.77209997</v>
      </c>
      <c r="D23" s="25"/>
    </row>
    <row r="24" spans="1:8" x14ac:dyDescent="0.25">
      <c r="A24" s="7" t="s">
        <v>26</v>
      </c>
      <c r="B24" s="22" t="s">
        <v>6</v>
      </c>
      <c r="C24" s="12">
        <f>+C25</f>
        <v>1734117.3034999999</v>
      </c>
      <c r="D24" s="22"/>
    </row>
    <row r="25" spans="1:8" x14ac:dyDescent="0.25">
      <c r="A25" s="11" t="s">
        <v>12</v>
      </c>
      <c r="B25" s="22" t="s">
        <v>28</v>
      </c>
      <c r="C25" s="31">
        <v>1734117.3034999999</v>
      </c>
      <c r="D25" s="25"/>
    </row>
    <row r="26" spans="1:8" x14ac:dyDescent="0.25">
      <c r="A26" s="6" t="s">
        <v>29</v>
      </c>
      <c r="B26" s="22" t="s">
        <v>6</v>
      </c>
      <c r="C26" s="12">
        <f>+C27</f>
        <v>10740903.9157</v>
      </c>
      <c r="D26" s="22"/>
    </row>
    <row r="27" spans="1:8" x14ac:dyDescent="0.25">
      <c r="A27" s="11" t="s">
        <v>12</v>
      </c>
      <c r="B27" s="22" t="s">
        <v>13</v>
      </c>
      <c r="C27" s="13">
        <v>10740903.9157</v>
      </c>
      <c r="D27" s="25"/>
    </row>
    <row r="28" spans="1:8" x14ac:dyDescent="0.25">
      <c r="A28" s="6" t="s">
        <v>45</v>
      </c>
      <c r="B28" s="22" t="s">
        <v>6</v>
      </c>
      <c r="C28" s="12">
        <f>+C29</f>
        <v>23647266.055599999</v>
      </c>
      <c r="D28" s="22"/>
    </row>
    <row r="29" spans="1:8" x14ac:dyDescent="0.25">
      <c r="A29" s="11" t="s">
        <v>12</v>
      </c>
      <c r="B29" s="22" t="s">
        <v>13</v>
      </c>
      <c r="C29" s="31">
        <v>23647266.055599999</v>
      </c>
      <c r="D29" s="25"/>
    </row>
    <row r="30" spans="1:8" x14ac:dyDescent="0.25">
      <c r="A30" s="20" t="s">
        <v>19</v>
      </c>
      <c r="B30" s="21" t="s">
        <v>6</v>
      </c>
      <c r="C30" s="16">
        <f>+C31+C35+C33</f>
        <v>8349846702.3241024</v>
      </c>
      <c r="D30" s="24">
        <f>+C30/$C$40</f>
        <v>0.26281015230017851</v>
      </c>
    </row>
    <row r="31" spans="1:8" x14ac:dyDescent="0.25">
      <c r="A31" s="8" t="s">
        <v>20</v>
      </c>
      <c r="B31" s="22" t="s">
        <v>6</v>
      </c>
      <c r="C31" s="12">
        <f>+C32</f>
        <v>2509245658.0899997</v>
      </c>
      <c r="D31" s="22"/>
    </row>
    <row r="32" spans="1:8" x14ac:dyDescent="0.25">
      <c r="A32" s="11" t="s">
        <v>21</v>
      </c>
      <c r="B32" s="22" t="s">
        <v>22</v>
      </c>
      <c r="C32" s="31">
        <v>2509245658.0899997</v>
      </c>
      <c r="D32" s="25"/>
    </row>
    <row r="33" spans="1:6" x14ac:dyDescent="0.25">
      <c r="A33" s="6" t="s">
        <v>46</v>
      </c>
      <c r="B33" s="22" t="s">
        <v>6</v>
      </c>
      <c r="C33" s="12">
        <f>+C34</f>
        <v>287588371.29479998</v>
      </c>
      <c r="D33" s="25"/>
    </row>
    <row r="34" spans="1:6" x14ac:dyDescent="0.25">
      <c r="A34" s="11" t="s">
        <v>21</v>
      </c>
      <c r="B34" s="22" t="s">
        <v>35</v>
      </c>
      <c r="C34" s="31">
        <v>287588371.29479998</v>
      </c>
      <c r="D34" s="25"/>
    </row>
    <row r="35" spans="1:6" x14ac:dyDescent="0.25">
      <c r="A35" s="8" t="s">
        <v>23</v>
      </c>
      <c r="B35" s="22" t="s">
        <v>6</v>
      </c>
      <c r="C35" s="12">
        <f>+C36</f>
        <v>5553012672.9393034</v>
      </c>
      <c r="D35" s="22"/>
    </row>
    <row r="36" spans="1:6" ht="16.5" customHeight="1" x14ac:dyDescent="0.25">
      <c r="A36" s="11" t="s">
        <v>21</v>
      </c>
      <c r="B36" s="22" t="s">
        <v>15</v>
      </c>
      <c r="C36" s="31">
        <v>5553012672.9393034</v>
      </c>
      <c r="D36" s="25"/>
    </row>
    <row r="37" spans="1:6" x14ac:dyDescent="0.25">
      <c r="A37" s="20" t="s">
        <v>30</v>
      </c>
      <c r="B37" s="21" t="s">
        <v>6</v>
      </c>
      <c r="C37" s="16">
        <f>+C38</f>
        <v>767711870.55900002</v>
      </c>
      <c r="D37" s="24">
        <f>+C37/$C$40</f>
        <v>2.4163614113790498E-2</v>
      </c>
    </row>
    <row r="38" spans="1:6" ht="16.5" customHeight="1" x14ac:dyDescent="0.25">
      <c r="A38" s="9" t="s">
        <v>59</v>
      </c>
      <c r="B38" s="22" t="s">
        <v>6</v>
      </c>
      <c r="C38" s="12">
        <f>+C39</f>
        <v>767711870.55900002</v>
      </c>
      <c r="D38" s="22"/>
      <c r="F38" s="32"/>
    </row>
    <row r="39" spans="1:6" x14ac:dyDescent="0.25">
      <c r="A39" s="15" t="s">
        <v>60</v>
      </c>
      <c r="B39" s="23" t="s">
        <v>31</v>
      </c>
      <c r="C39" s="31">
        <v>767711870.55900002</v>
      </c>
      <c r="D39" s="26"/>
      <c r="F39" s="32"/>
    </row>
    <row r="40" spans="1:6" x14ac:dyDescent="0.25">
      <c r="A40" s="28" t="s">
        <v>24</v>
      </c>
      <c r="B40" s="14" t="s">
        <v>6</v>
      </c>
      <c r="C40" s="27">
        <f>+C8+C11+C30+C37</f>
        <v>31771400873.384109</v>
      </c>
      <c r="D40" s="24">
        <f>+C40/C41</f>
        <v>7.6933110509269195E-2</v>
      </c>
    </row>
    <row r="41" spans="1:6" x14ac:dyDescent="0.25">
      <c r="A41" s="28" t="s">
        <v>25</v>
      </c>
      <c r="B41" s="14" t="s">
        <v>6</v>
      </c>
      <c r="C41" s="27">
        <v>412974344376.15997</v>
      </c>
      <c r="D41" s="24"/>
      <c r="F41" s="32"/>
    </row>
    <row r="42" spans="1:6" ht="15" customHeight="1" x14ac:dyDescent="0.25">
      <c r="C42" s="30"/>
    </row>
    <row r="43" spans="1:6" ht="17.25" x14ac:dyDescent="0.25">
      <c r="A43" s="59" t="s">
        <v>73</v>
      </c>
      <c r="B43" s="59"/>
      <c r="C43" s="59"/>
      <c r="D43" s="59"/>
    </row>
    <row r="44" spans="1:6" x14ac:dyDescent="0.25">
      <c r="A44" s="60" t="s">
        <v>74</v>
      </c>
      <c r="B44" s="60"/>
      <c r="C44" s="60"/>
      <c r="D44" s="60"/>
    </row>
    <row r="45" spans="1:6" x14ac:dyDescent="0.25">
      <c r="A45" s="60"/>
      <c r="B45" s="60"/>
      <c r="C45" s="60"/>
      <c r="D45" s="60"/>
    </row>
    <row r="46" spans="1:6" ht="17.25" x14ac:dyDescent="0.25">
      <c r="A46" s="1" t="s">
        <v>65</v>
      </c>
      <c r="B46" s="1"/>
      <c r="C46" s="1"/>
      <c r="D46" s="1"/>
    </row>
  </sheetData>
  <mergeCells count="8">
    <mergeCell ref="A43:D43"/>
    <mergeCell ref="A44:D45"/>
    <mergeCell ref="A1:D1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9" workbookViewId="0">
      <selection activeCell="C43" sqref="C43"/>
    </sheetView>
  </sheetViews>
  <sheetFormatPr baseColWidth="10" defaultRowHeight="15" x14ac:dyDescent="0.25"/>
  <cols>
    <col min="1" max="1" width="51.85546875" style="29" customWidth="1"/>
    <col min="2" max="2" width="16.28515625" style="29" customWidth="1"/>
    <col min="3" max="3" width="18.5703125" style="29" bestFit="1" customWidth="1"/>
    <col min="4" max="4" width="14.5703125" style="29" customWidth="1"/>
    <col min="5" max="5" width="11.42578125" style="29"/>
    <col min="6" max="6" width="45" style="29" bestFit="1" customWidth="1"/>
    <col min="7" max="7" width="21.42578125" style="29" customWidth="1"/>
    <col min="8" max="8" width="17.85546875" style="29" bestFit="1" customWidth="1"/>
    <col min="9" max="16384" width="11.42578125" style="29"/>
  </cols>
  <sheetData>
    <row r="1" spans="1:8" x14ac:dyDescent="0.25">
      <c r="A1" s="56" t="s">
        <v>0</v>
      </c>
      <c r="B1" s="56"/>
      <c r="C1" s="56"/>
      <c r="D1" s="56"/>
    </row>
    <row r="2" spans="1:8" x14ac:dyDescent="0.25">
      <c r="A2" s="56" t="s">
        <v>47</v>
      </c>
      <c r="B2" s="56"/>
      <c r="C2" s="56"/>
      <c r="D2" s="56"/>
    </row>
    <row r="3" spans="1:8" x14ac:dyDescent="0.25">
      <c r="A3" s="56" t="s">
        <v>37</v>
      </c>
      <c r="B3" s="56"/>
      <c r="C3" s="56"/>
      <c r="D3" s="56"/>
    </row>
    <row r="4" spans="1:8" x14ac:dyDescent="0.25">
      <c r="A4" s="39"/>
      <c r="B4" s="39"/>
      <c r="C4" s="39"/>
      <c r="D4" s="39"/>
    </row>
    <row r="5" spans="1:8" x14ac:dyDescent="0.25">
      <c r="A5" s="5"/>
      <c r="B5" s="5"/>
      <c r="C5" s="5"/>
      <c r="D5" s="5"/>
    </row>
    <row r="6" spans="1:8" x14ac:dyDescent="0.25">
      <c r="A6" s="57" t="s">
        <v>1</v>
      </c>
      <c r="B6" s="57" t="s">
        <v>2</v>
      </c>
      <c r="C6" s="58" t="s">
        <v>55</v>
      </c>
      <c r="D6" s="58"/>
    </row>
    <row r="7" spans="1:8" x14ac:dyDescent="0.25">
      <c r="A7" s="57"/>
      <c r="B7" s="57"/>
      <c r="C7" s="41" t="s">
        <v>3</v>
      </c>
      <c r="D7" s="41" t="s">
        <v>4</v>
      </c>
    </row>
    <row r="8" spans="1:8" x14ac:dyDescent="0.25">
      <c r="A8" s="17" t="s">
        <v>5</v>
      </c>
      <c r="B8" s="21" t="s">
        <v>6</v>
      </c>
      <c r="C8" s="18">
        <f>+C9</f>
        <v>16213948258.295811</v>
      </c>
      <c r="D8" s="24">
        <f>+C8/$C$36</f>
        <v>0.5674491204104638</v>
      </c>
      <c r="G8" s="30"/>
      <c r="H8" s="30"/>
    </row>
    <row r="9" spans="1:8" x14ac:dyDescent="0.25">
      <c r="A9" s="11" t="s">
        <v>7</v>
      </c>
      <c r="B9" s="22" t="s">
        <v>6</v>
      </c>
      <c r="C9" s="12">
        <f>+C10</f>
        <v>16213948258.295811</v>
      </c>
      <c r="D9" s="25"/>
      <c r="G9" s="30"/>
      <c r="H9" s="30"/>
    </row>
    <row r="10" spans="1:8" x14ac:dyDescent="0.25">
      <c r="A10" s="6" t="s">
        <v>8</v>
      </c>
      <c r="B10" s="22" t="s">
        <v>9</v>
      </c>
      <c r="C10" s="31">
        <v>16213948258.295811</v>
      </c>
      <c r="D10" s="22"/>
      <c r="G10" s="30"/>
      <c r="H10" s="30"/>
    </row>
    <row r="11" spans="1:8" x14ac:dyDescent="0.25">
      <c r="A11" s="19" t="s">
        <v>10</v>
      </c>
      <c r="B11" s="21" t="s">
        <v>6</v>
      </c>
      <c r="C11" s="16">
        <f>+C12+C18+C20+C22+C26+C16+C14+C24</f>
        <v>3562750564.2175994</v>
      </c>
      <c r="D11" s="24">
        <f>+C11/$C$36</f>
        <v>0.12468768505368671</v>
      </c>
      <c r="G11" s="30"/>
      <c r="H11" s="30"/>
    </row>
    <row r="12" spans="1:8" x14ac:dyDescent="0.25">
      <c r="A12" s="6" t="s">
        <v>11</v>
      </c>
      <c r="B12" s="22" t="s">
        <v>6</v>
      </c>
      <c r="C12" s="12">
        <f>+C13</f>
        <v>313545704.31550002</v>
      </c>
      <c r="D12" s="22"/>
      <c r="G12" s="30"/>
      <c r="H12" s="30"/>
    </row>
    <row r="13" spans="1:8" x14ac:dyDescent="0.25">
      <c r="A13" s="11" t="s">
        <v>12</v>
      </c>
      <c r="B13" s="22" t="s">
        <v>13</v>
      </c>
      <c r="C13" s="31">
        <v>313545704.31550002</v>
      </c>
      <c r="D13" s="25"/>
      <c r="G13" s="30"/>
      <c r="H13" s="30"/>
    </row>
    <row r="14" spans="1:8" x14ac:dyDescent="0.25">
      <c r="A14" s="6" t="s">
        <v>27</v>
      </c>
      <c r="B14" s="22" t="s">
        <v>6</v>
      </c>
      <c r="C14" s="12">
        <f>+C15</f>
        <v>93678182.322599992</v>
      </c>
      <c r="D14" s="25"/>
      <c r="G14" s="30"/>
      <c r="H14" s="30"/>
    </row>
    <row r="15" spans="1:8" x14ac:dyDescent="0.25">
      <c r="A15" s="11" t="s">
        <v>12</v>
      </c>
      <c r="B15" s="22" t="s">
        <v>28</v>
      </c>
      <c r="C15" s="31">
        <v>93678182.322599992</v>
      </c>
      <c r="D15" s="25"/>
      <c r="G15" s="30"/>
      <c r="H15" s="30"/>
    </row>
    <row r="16" spans="1:8" x14ac:dyDescent="0.25">
      <c r="A16" s="6" t="s">
        <v>14</v>
      </c>
      <c r="B16" s="22" t="s">
        <v>6</v>
      </c>
      <c r="C16" s="12">
        <f>+C17</f>
        <v>525636206.21030003</v>
      </c>
      <c r="D16" s="22"/>
      <c r="G16" s="30"/>
      <c r="H16" s="30"/>
    </row>
    <row r="17" spans="1:8" x14ac:dyDescent="0.25">
      <c r="A17" s="11" t="s">
        <v>12</v>
      </c>
      <c r="B17" s="22" t="s">
        <v>13</v>
      </c>
      <c r="C17" s="31">
        <v>525636206.21030003</v>
      </c>
      <c r="D17" s="25"/>
      <c r="G17" s="30"/>
      <c r="H17" s="30"/>
    </row>
    <row r="18" spans="1:8" x14ac:dyDescent="0.25">
      <c r="A18" s="6" t="s">
        <v>16</v>
      </c>
      <c r="B18" s="22" t="s">
        <v>6</v>
      </c>
      <c r="C18" s="12">
        <f>+C19</f>
        <v>935631217.44499993</v>
      </c>
      <c r="D18" s="22"/>
      <c r="G18" s="30"/>
      <c r="H18" s="30"/>
    </row>
    <row r="19" spans="1:8" x14ac:dyDescent="0.25">
      <c r="A19" s="11" t="s">
        <v>12</v>
      </c>
      <c r="B19" s="22" t="s">
        <v>13</v>
      </c>
      <c r="C19" s="31">
        <v>935631217.44499993</v>
      </c>
      <c r="D19" s="25"/>
      <c r="G19" s="30"/>
      <c r="H19" s="30"/>
    </row>
    <row r="20" spans="1:8" x14ac:dyDescent="0.25">
      <c r="A20" s="6" t="s">
        <v>17</v>
      </c>
      <c r="B20" s="22" t="s">
        <v>6</v>
      </c>
      <c r="C20" s="12">
        <f>+C21</f>
        <v>367819970.01919997</v>
      </c>
      <c r="D20" s="22"/>
      <c r="H20" s="30"/>
    </row>
    <row r="21" spans="1:8" x14ac:dyDescent="0.25">
      <c r="A21" s="11" t="s">
        <v>12</v>
      </c>
      <c r="B21" s="22" t="s">
        <v>18</v>
      </c>
      <c r="C21" s="31">
        <v>367819970.01919997</v>
      </c>
      <c r="D21" s="25"/>
    </row>
    <row r="22" spans="1:8" x14ac:dyDescent="0.25">
      <c r="A22" s="7" t="s">
        <v>26</v>
      </c>
      <c r="B22" s="22" t="s">
        <v>6</v>
      </c>
      <c r="C22" s="12">
        <f>+C23</f>
        <v>641759087.7615</v>
      </c>
      <c r="D22" s="22"/>
    </row>
    <row r="23" spans="1:8" x14ac:dyDescent="0.25">
      <c r="A23" s="11" t="s">
        <v>12</v>
      </c>
      <c r="B23" s="22" t="s">
        <v>28</v>
      </c>
      <c r="C23" s="31">
        <v>641759087.7615</v>
      </c>
      <c r="D23" s="25"/>
    </row>
    <row r="24" spans="1:8" x14ac:dyDescent="0.25">
      <c r="A24" s="6" t="s">
        <v>29</v>
      </c>
      <c r="B24" s="22" t="s">
        <v>6</v>
      </c>
      <c r="C24" s="12">
        <f>+C25</f>
        <v>9943074.629900001</v>
      </c>
      <c r="D24" s="22"/>
    </row>
    <row r="25" spans="1:8" x14ac:dyDescent="0.25">
      <c r="A25" s="11" t="s">
        <v>12</v>
      </c>
      <c r="B25" s="22" t="s">
        <v>13</v>
      </c>
      <c r="C25" s="13">
        <v>9943074.629900001</v>
      </c>
      <c r="D25" s="25"/>
    </row>
    <row r="26" spans="1:8" x14ac:dyDescent="0.25">
      <c r="A26" s="6" t="s">
        <v>56</v>
      </c>
      <c r="B26" s="22" t="s">
        <v>6</v>
      </c>
      <c r="C26" s="12">
        <f>+C27</f>
        <v>674737121.51359999</v>
      </c>
      <c r="D26" s="22"/>
    </row>
    <row r="27" spans="1:8" x14ac:dyDescent="0.25">
      <c r="A27" s="11" t="s">
        <v>12</v>
      </c>
      <c r="B27" s="22" t="s">
        <v>13</v>
      </c>
      <c r="C27" s="31">
        <v>674737121.51359999</v>
      </c>
      <c r="D27" s="25"/>
    </row>
    <row r="28" spans="1:8" x14ac:dyDescent="0.25">
      <c r="A28" s="20" t="s">
        <v>19</v>
      </c>
      <c r="B28" s="21" t="s">
        <v>6</v>
      </c>
      <c r="C28" s="16">
        <f>+C29+C31</f>
        <v>8034722610.9350014</v>
      </c>
      <c r="D28" s="24">
        <f>+C28/$C$36</f>
        <v>0.28119593116281122</v>
      </c>
    </row>
    <row r="29" spans="1:8" x14ac:dyDescent="0.25">
      <c r="A29" s="8" t="s">
        <v>20</v>
      </c>
      <c r="B29" s="22" t="s">
        <v>6</v>
      </c>
      <c r="C29" s="12">
        <f>+C30</f>
        <v>2498520220.760499</v>
      </c>
      <c r="D29" s="22"/>
    </row>
    <row r="30" spans="1:8" x14ac:dyDescent="0.25">
      <c r="A30" s="11" t="s">
        <v>21</v>
      </c>
      <c r="B30" s="22" t="s">
        <v>22</v>
      </c>
      <c r="C30" s="31">
        <v>2498520220.760499</v>
      </c>
      <c r="D30" s="25"/>
    </row>
    <row r="31" spans="1:8" x14ac:dyDescent="0.25">
      <c r="A31" s="8" t="s">
        <v>23</v>
      </c>
      <c r="B31" s="22" t="s">
        <v>6</v>
      </c>
      <c r="C31" s="12">
        <f>+C32</f>
        <v>5536202390.1745024</v>
      </c>
      <c r="D31" s="22"/>
    </row>
    <row r="32" spans="1:8" x14ac:dyDescent="0.25">
      <c r="A32" s="11" t="s">
        <v>21</v>
      </c>
      <c r="B32" s="22" t="s">
        <v>15</v>
      </c>
      <c r="C32" s="31">
        <v>5536202390.1745024</v>
      </c>
      <c r="D32" s="25"/>
    </row>
    <row r="33" spans="1:6" x14ac:dyDescent="0.25">
      <c r="A33" s="20" t="s">
        <v>30</v>
      </c>
      <c r="B33" s="21" t="s">
        <v>6</v>
      </c>
      <c r="C33" s="16">
        <f>+C34</f>
        <v>761974268.64989996</v>
      </c>
      <c r="D33" s="24">
        <f>+C33/$C$36</f>
        <v>2.666726337303843E-2</v>
      </c>
    </row>
    <row r="34" spans="1:6" ht="12" customHeight="1" x14ac:dyDescent="0.25">
      <c r="A34" s="9" t="s">
        <v>59</v>
      </c>
      <c r="B34" s="22" t="s">
        <v>6</v>
      </c>
      <c r="C34" s="12">
        <f>+C35</f>
        <v>761974268.64989996</v>
      </c>
      <c r="D34" s="22"/>
    </row>
    <row r="35" spans="1:6" x14ac:dyDescent="0.25">
      <c r="A35" s="15" t="s">
        <v>60</v>
      </c>
      <c r="B35" s="23" t="s">
        <v>31</v>
      </c>
      <c r="C35" s="31">
        <v>761974268.64989996</v>
      </c>
      <c r="D35" s="26"/>
    </row>
    <row r="36" spans="1:6" x14ac:dyDescent="0.25">
      <c r="A36" s="28" t="s">
        <v>24</v>
      </c>
      <c r="B36" s="14" t="s">
        <v>6</v>
      </c>
      <c r="C36" s="27">
        <f>+C8+C11+C28+C33</f>
        <v>28573395702.098309</v>
      </c>
      <c r="D36" s="24">
        <f>+C36/C37</f>
        <v>7.0184914084772537E-2</v>
      </c>
      <c r="F36" s="32"/>
    </row>
    <row r="37" spans="1:6" x14ac:dyDescent="0.25">
      <c r="A37" s="28" t="s">
        <v>25</v>
      </c>
      <c r="B37" s="14" t="s">
        <v>6</v>
      </c>
      <c r="C37" s="27">
        <v>407115917639.88</v>
      </c>
      <c r="D37" s="24"/>
      <c r="F37" s="32"/>
    </row>
    <row r="38" spans="1:6" x14ac:dyDescent="0.25">
      <c r="C38" s="30"/>
    </row>
    <row r="39" spans="1:6" ht="17.25" x14ac:dyDescent="0.25">
      <c r="A39" s="61" t="s">
        <v>38</v>
      </c>
      <c r="B39" s="61"/>
      <c r="C39" s="61"/>
      <c r="D39" s="61"/>
      <c r="F39" s="32"/>
    </row>
    <row r="40" spans="1:6" ht="15" customHeight="1" x14ac:dyDescent="0.25">
      <c r="A40" s="62" t="s">
        <v>39</v>
      </c>
      <c r="B40" s="62"/>
      <c r="C40" s="62"/>
      <c r="D40" s="62"/>
    </row>
    <row r="41" spans="1:6" x14ac:dyDescent="0.25">
      <c r="A41" s="62"/>
      <c r="B41" s="62"/>
      <c r="C41" s="62"/>
      <c r="D41" s="62"/>
    </row>
    <row r="42" spans="1:6" ht="17.25" x14ac:dyDescent="0.25">
      <c r="A42" s="29" t="s">
        <v>40</v>
      </c>
    </row>
  </sheetData>
  <mergeCells count="8">
    <mergeCell ref="A39:D39"/>
    <mergeCell ref="A40:D41"/>
    <mergeCell ref="A1:D1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workbookViewId="0">
      <selection activeCell="G28" sqref="G28"/>
    </sheetView>
  </sheetViews>
  <sheetFormatPr baseColWidth="10" defaultRowHeight="15" x14ac:dyDescent="0.25"/>
  <cols>
    <col min="1" max="1" width="55.85546875" style="1" customWidth="1"/>
    <col min="2" max="2" width="16.28515625" style="1" customWidth="1"/>
    <col min="3" max="3" width="18.5703125" style="1" bestFit="1" customWidth="1"/>
    <col min="4" max="4" width="14.5703125" style="1" customWidth="1"/>
    <col min="5" max="5" width="11.42578125" style="1"/>
    <col min="6" max="6" width="45" style="1" bestFit="1" customWidth="1"/>
    <col min="7" max="7" width="21.42578125" style="1" customWidth="1"/>
    <col min="8" max="8" width="17.85546875" style="1" bestFit="1" customWidth="1"/>
    <col min="9" max="16384" width="11.42578125" style="1"/>
  </cols>
  <sheetData>
    <row r="1" spans="1:8" x14ac:dyDescent="0.25">
      <c r="A1" s="56" t="s">
        <v>0</v>
      </c>
      <c r="B1" s="56"/>
      <c r="C1" s="56"/>
      <c r="D1" s="56"/>
    </row>
    <row r="2" spans="1:8" x14ac:dyDescent="0.25">
      <c r="A2" s="56" t="s">
        <v>32</v>
      </c>
      <c r="B2" s="56"/>
      <c r="C2" s="56"/>
      <c r="D2" s="56"/>
    </row>
    <row r="3" spans="1:8" x14ac:dyDescent="0.25">
      <c r="A3" s="56" t="s">
        <v>37</v>
      </c>
      <c r="B3" s="56"/>
      <c r="C3" s="56"/>
      <c r="D3" s="56"/>
    </row>
    <row r="4" spans="1:8" x14ac:dyDescent="0.25">
      <c r="A4" s="4"/>
      <c r="B4" s="4"/>
      <c r="C4" s="4"/>
      <c r="D4" s="4"/>
    </row>
    <row r="5" spans="1:8" x14ac:dyDescent="0.25">
      <c r="A5" s="5"/>
      <c r="B5" s="5"/>
      <c r="C5" s="5"/>
      <c r="D5" s="5"/>
    </row>
    <row r="6" spans="1:8" x14ac:dyDescent="0.25">
      <c r="A6" s="58" t="s">
        <v>1</v>
      </c>
      <c r="B6" s="58" t="s">
        <v>2</v>
      </c>
      <c r="C6" s="58" t="s">
        <v>55</v>
      </c>
      <c r="D6" s="58"/>
    </row>
    <row r="7" spans="1:8" x14ac:dyDescent="0.25">
      <c r="A7" s="58"/>
      <c r="B7" s="58"/>
      <c r="C7" s="40" t="s">
        <v>3</v>
      </c>
      <c r="D7" s="40" t="s">
        <v>4</v>
      </c>
    </row>
    <row r="8" spans="1:8" x14ac:dyDescent="0.25">
      <c r="A8" s="17" t="s">
        <v>5</v>
      </c>
      <c r="B8" s="21" t="s">
        <v>6</v>
      </c>
      <c r="C8" s="18">
        <f>+C9</f>
        <v>15100416011.418306</v>
      </c>
      <c r="D8" s="24">
        <f>+C8/$C$34</f>
        <v>0.56443780421444989</v>
      </c>
      <c r="G8" s="2"/>
      <c r="H8" s="2"/>
    </row>
    <row r="9" spans="1:8" x14ac:dyDescent="0.25">
      <c r="A9" s="11" t="s">
        <v>7</v>
      </c>
      <c r="B9" s="22" t="s">
        <v>6</v>
      </c>
      <c r="C9" s="12">
        <f>+C10</f>
        <v>15100416011.418306</v>
      </c>
      <c r="D9" s="25"/>
      <c r="G9" s="2"/>
      <c r="H9" s="2"/>
    </row>
    <row r="10" spans="1:8" x14ac:dyDescent="0.25">
      <c r="A10" s="6" t="s">
        <v>8</v>
      </c>
      <c r="B10" s="22" t="s">
        <v>9</v>
      </c>
      <c r="C10" s="13">
        <v>15100416011.418306</v>
      </c>
      <c r="D10" s="22"/>
      <c r="G10" s="2"/>
      <c r="H10" s="2"/>
    </row>
    <row r="11" spans="1:8" x14ac:dyDescent="0.25">
      <c r="A11" s="19" t="s">
        <v>10</v>
      </c>
      <c r="B11" s="21" t="s">
        <v>6</v>
      </c>
      <c r="C11" s="16">
        <f>+C12+C18+C20+C22+C24+C16+C14</f>
        <v>2913391613.6928</v>
      </c>
      <c r="D11" s="24">
        <f>+C11/$C$34</f>
        <v>0.10889954051637442</v>
      </c>
      <c r="G11" s="2"/>
      <c r="H11" s="2"/>
    </row>
    <row r="12" spans="1:8" x14ac:dyDescent="0.25">
      <c r="A12" s="6" t="s">
        <v>11</v>
      </c>
      <c r="B12" s="22" t="s">
        <v>6</v>
      </c>
      <c r="C12" s="12">
        <f>+C13</f>
        <v>519925717.77169991</v>
      </c>
      <c r="D12" s="22"/>
      <c r="G12" s="2"/>
      <c r="H12" s="2"/>
    </row>
    <row r="13" spans="1:8" x14ac:dyDescent="0.25">
      <c r="A13" s="11" t="s">
        <v>12</v>
      </c>
      <c r="B13" s="22" t="s">
        <v>13</v>
      </c>
      <c r="C13" s="13">
        <v>519925717.77169991</v>
      </c>
      <c r="D13" s="25"/>
      <c r="G13" s="2"/>
      <c r="H13" s="2"/>
    </row>
    <row r="14" spans="1:8" x14ac:dyDescent="0.25">
      <c r="A14" s="6" t="s">
        <v>27</v>
      </c>
      <c r="B14" s="22" t="s">
        <v>6</v>
      </c>
      <c r="C14" s="12">
        <f>+C15</f>
        <v>12866837.164900001</v>
      </c>
      <c r="D14" s="25"/>
      <c r="G14" s="2"/>
      <c r="H14" s="2"/>
    </row>
    <row r="15" spans="1:8" x14ac:dyDescent="0.25">
      <c r="A15" s="11" t="s">
        <v>12</v>
      </c>
      <c r="B15" s="22" t="s">
        <v>28</v>
      </c>
      <c r="C15" s="13">
        <v>12866837.164900001</v>
      </c>
      <c r="D15" s="25"/>
      <c r="G15" s="2"/>
      <c r="H15" s="2"/>
    </row>
    <row r="16" spans="1:8" x14ac:dyDescent="0.25">
      <c r="A16" s="6" t="s">
        <v>14</v>
      </c>
      <c r="B16" s="22" t="s">
        <v>6</v>
      </c>
      <c r="C16" s="12">
        <f>+C17</f>
        <v>552779930.87110007</v>
      </c>
      <c r="D16" s="22"/>
      <c r="G16" s="2"/>
      <c r="H16" s="2"/>
    </row>
    <row r="17" spans="1:8" x14ac:dyDescent="0.25">
      <c r="A17" s="11" t="s">
        <v>12</v>
      </c>
      <c r="B17" s="22" t="s">
        <v>13</v>
      </c>
      <c r="C17" s="13">
        <v>552779930.87110007</v>
      </c>
      <c r="D17" s="25"/>
      <c r="G17" s="2"/>
      <c r="H17" s="2"/>
    </row>
    <row r="18" spans="1:8" x14ac:dyDescent="0.25">
      <c r="A18" s="6" t="s">
        <v>16</v>
      </c>
      <c r="B18" s="22" t="s">
        <v>6</v>
      </c>
      <c r="C18" s="12">
        <f>+C19</f>
        <v>816171299.71750009</v>
      </c>
      <c r="D18" s="22"/>
      <c r="G18" s="2"/>
      <c r="H18" s="2"/>
    </row>
    <row r="19" spans="1:8" x14ac:dyDescent="0.25">
      <c r="A19" s="11" t="s">
        <v>12</v>
      </c>
      <c r="B19" s="22" t="s">
        <v>13</v>
      </c>
      <c r="C19" s="13">
        <v>816171299.71750009</v>
      </c>
      <c r="D19" s="25"/>
      <c r="G19" s="2"/>
      <c r="H19" s="2"/>
    </row>
    <row r="20" spans="1:8" x14ac:dyDescent="0.25">
      <c r="A20" s="6" t="s">
        <v>17</v>
      </c>
      <c r="B20" s="22" t="s">
        <v>6</v>
      </c>
      <c r="C20" s="12">
        <f>+C21</f>
        <v>252129453.62739998</v>
      </c>
      <c r="D20" s="22"/>
      <c r="H20" s="2"/>
    </row>
    <row r="21" spans="1:8" x14ac:dyDescent="0.25">
      <c r="A21" s="11" t="s">
        <v>12</v>
      </c>
      <c r="B21" s="22" t="s">
        <v>18</v>
      </c>
      <c r="C21" s="13">
        <v>252129453.62739998</v>
      </c>
      <c r="D21" s="25"/>
    </row>
    <row r="22" spans="1:8" x14ac:dyDescent="0.25">
      <c r="A22" s="7" t="s">
        <v>26</v>
      </c>
      <c r="B22" s="22" t="s">
        <v>6</v>
      </c>
      <c r="C22" s="12">
        <f>+C23</f>
        <v>749158019.39090002</v>
      </c>
      <c r="D22" s="22"/>
    </row>
    <row r="23" spans="1:8" x14ac:dyDescent="0.25">
      <c r="A23" s="11" t="s">
        <v>12</v>
      </c>
      <c r="B23" s="22" t="s">
        <v>28</v>
      </c>
      <c r="C23" s="13">
        <v>749158019.39090002</v>
      </c>
      <c r="D23" s="25"/>
    </row>
    <row r="24" spans="1:8" x14ac:dyDescent="0.25">
      <c r="A24" s="6" t="s">
        <v>29</v>
      </c>
      <c r="B24" s="22" t="s">
        <v>6</v>
      </c>
      <c r="C24" s="12">
        <f>+C25</f>
        <v>10360355.1493</v>
      </c>
      <c r="D24" s="22"/>
    </row>
    <row r="25" spans="1:8" x14ac:dyDescent="0.25">
      <c r="A25" s="11" t="s">
        <v>12</v>
      </c>
      <c r="B25" s="22" t="s">
        <v>13</v>
      </c>
      <c r="C25" s="13">
        <v>10360355.1493</v>
      </c>
      <c r="D25" s="25"/>
    </row>
    <row r="26" spans="1:8" x14ac:dyDescent="0.25">
      <c r="A26" s="20" t="s">
        <v>19</v>
      </c>
      <c r="B26" s="21" t="s">
        <v>6</v>
      </c>
      <c r="C26" s="16">
        <f>+C27+C29</f>
        <v>7985472364.6863003</v>
      </c>
      <c r="D26" s="24">
        <f>+C26/$C$34</f>
        <v>0.29848862996426528</v>
      </c>
    </row>
    <row r="27" spans="1:8" x14ac:dyDescent="0.25">
      <c r="A27" s="8" t="s">
        <v>20</v>
      </c>
      <c r="B27" s="22" t="s">
        <v>6</v>
      </c>
      <c r="C27" s="12">
        <f>+C28</f>
        <v>2485675009.1421013</v>
      </c>
      <c r="D27" s="22"/>
    </row>
    <row r="28" spans="1:8" x14ac:dyDescent="0.25">
      <c r="A28" s="11" t="s">
        <v>21</v>
      </c>
      <c r="B28" s="22" t="s">
        <v>22</v>
      </c>
      <c r="C28" s="13">
        <v>2485675009.1421013</v>
      </c>
      <c r="D28" s="25"/>
    </row>
    <row r="29" spans="1:8" x14ac:dyDescent="0.25">
      <c r="A29" s="8" t="s">
        <v>23</v>
      </c>
      <c r="B29" s="22" t="s">
        <v>6</v>
      </c>
      <c r="C29" s="12">
        <f>+C30</f>
        <v>5499797355.544199</v>
      </c>
      <c r="D29" s="22"/>
    </row>
    <row r="30" spans="1:8" x14ac:dyDescent="0.25">
      <c r="A30" s="11" t="s">
        <v>21</v>
      </c>
      <c r="B30" s="22" t="s">
        <v>15</v>
      </c>
      <c r="C30" s="13">
        <v>5499797355.544199</v>
      </c>
      <c r="D30" s="25"/>
    </row>
    <row r="31" spans="1:8" x14ac:dyDescent="0.25">
      <c r="A31" s="20" t="s">
        <v>30</v>
      </c>
      <c r="B31" s="21" t="s">
        <v>6</v>
      </c>
      <c r="C31" s="16">
        <f>+C32</f>
        <v>753740269.77600002</v>
      </c>
      <c r="D31" s="24">
        <f>+C31/$C$34</f>
        <v>2.8174025304910331E-2</v>
      </c>
    </row>
    <row r="32" spans="1:8" x14ac:dyDescent="0.25">
      <c r="A32" s="9" t="s">
        <v>59</v>
      </c>
      <c r="B32" s="22" t="s">
        <v>6</v>
      </c>
      <c r="C32" s="12">
        <f>+C33</f>
        <v>753740269.77600002</v>
      </c>
      <c r="D32" s="22"/>
    </row>
    <row r="33" spans="1:6" x14ac:dyDescent="0.25">
      <c r="A33" s="15" t="s">
        <v>60</v>
      </c>
      <c r="B33" s="23" t="s">
        <v>31</v>
      </c>
      <c r="C33" s="13">
        <v>753740269.77600002</v>
      </c>
      <c r="D33" s="26"/>
    </row>
    <row r="34" spans="1:6" x14ac:dyDescent="0.25">
      <c r="A34" s="28" t="s">
        <v>24</v>
      </c>
      <c r="B34" s="14" t="s">
        <v>6</v>
      </c>
      <c r="C34" s="27">
        <f>+C8+C11+C26+C31</f>
        <v>26753020259.57341</v>
      </c>
      <c r="D34" s="24">
        <f>+C34/C35</f>
        <v>6.6527965089140981E-2</v>
      </c>
      <c r="F34" s="3"/>
    </row>
    <row r="35" spans="1:6" x14ac:dyDescent="0.25">
      <c r="A35" s="28" t="s">
        <v>25</v>
      </c>
      <c r="B35" s="14" t="s">
        <v>6</v>
      </c>
      <c r="C35" s="27">
        <v>402131948928.95001</v>
      </c>
      <c r="D35" s="24"/>
      <c r="F35" s="3"/>
    </row>
    <row r="36" spans="1:6" x14ac:dyDescent="0.25">
      <c r="C36" s="2"/>
    </row>
    <row r="37" spans="1:6" ht="17.25" x14ac:dyDescent="0.25">
      <c r="A37" s="59" t="s">
        <v>75</v>
      </c>
      <c r="B37" s="59"/>
      <c r="C37" s="59"/>
      <c r="D37" s="59"/>
      <c r="F37" s="10"/>
    </row>
    <row r="38" spans="1:6" x14ac:dyDescent="0.25">
      <c r="A38" s="60" t="s">
        <v>76</v>
      </c>
      <c r="B38" s="60"/>
      <c r="C38" s="60"/>
      <c r="D38" s="60"/>
    </row>
    <row r="39" spans="1:6" x14ac:dyDescent="0.25">
      <c r="A39" s="60"/>
      <c r="B39" s="60"/>
      <c r="C39" s="60"/>
      <c r="D39" s="60"/>
    </row>
    <row r="40" spans="1:6" ht="17.25" x14ac:dyDescent="0.25">
      <c r="A40" s="1" t="s">
        <v>65</v>
      </c>
    </row>
  </sheetData>
  <mergeCells count="8">
    <mergeCell ref="A37:D37"/>
    <mergeCell ref="A38:D39"/>
    <mergeCell ref="A1:D1"/>
    <mergeCell ref="A2:D2"/>
    <mergeCell ref="A3:D3"/>
    <mergeCell ref="A6:A7"/>
    <mergeCell ref="B6:B7"/>
    <mergeCell ref="C6:D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opLeftCell="A10" zoomScaleNormal="100" workbookViewId="0">
      <selection activeCell="D42" sqref="D42"/>
    </sheetView>
  </sheetViews>
  <sheetFormatPr baseColWidth="10" defaultRowHeight="15" x14ac:dyDescent="0.25"/>
  <cols>
    <col min="1" max="1" width="11.42578125" style="29"/>
    <col min="2" max="2" width="51.85546875" style="29" customWidth="1"/>
    <col min="3" max="3" width="16.28515625" style="29" customWidth="1"/>
    <col min="4" max="4" width="25.42578125" style="29" bestFit="1" customWidth="1"/>
    <col min="5" max="5" width="14.5703125" style="29" customWidth="1"/>
    <col min="6" max="6" width="11.42578125" style="29"/>
    <col min="7" max="7" width="45" style="29" bestFit="1" customWidth="1"/>
    <col min="8" max="8" width="21.42578125" style="29" customWidth="1"/>
    <col min="9" max="9" width="17.85546875" style="29" bestFit="1" customWidth="1"/>
    <col min="10" max="16384" width="11.42578125" style="29"/>
  </cols>
  <sheetData>
    <row r="1" spans="2:9" x14ac:dyDescent="0.25">
      <c r="B1" s="56" t="s">
        <v>0</v>
      </c>
      <c r="C1" s="56"/>
      <c r="D1" s="56"/>
      <c r="E1" s="56"/>
    </row>
    <row r="2" spans="2:9" x14ac:dyDescent="0.25">
      <c r="B2" s="56" t="s">
        <v>80</v>
      </c>
      <c r="C2" s="56"/>
      <c r="D2" s="56"/>
      <c r="E2" s="56"/>
    </row>
    <row r="3" spans="2:9" x14ac:dyDescent="0.25">
      <c r="B3" s="56" t="s">
        <v>37</v>
      </c>
      <c r="C3" s="56"/>
      <c r="D3" s="56"/>
      <c r="E3" s="56"/>
    </row>
    <row r="4" spans="2:9" x14ac:dyDescent="0.25">
      <c r="B4" s="5"/>
      <c r="C4" s="5"/>
      <c r="D4" s="5"/>
      <c r="E4" s="5"/>
    </row>
    <row r="5" spans="2:9" x14ac:dyDescent="0.25">
      <c r="B5" s="57" t="s">
        <v>1</v>
      </c>
      <c r="C5" s="57" t="s">
        <v>2</v>
      </c>
      <c r="D5" s="58" t="s">
        <v>55</v>
      </c>
      <c r="E5" s="58"/>
    </row>
    <row r="6" spans="2:9" x14ac:dyDescent="0.25">
      <c r="B6" s="57"/>
      <c r="C6" s="57"/>
      <c r="D6" s="42" t="s">
        <v>3</v>
      </c>
      <c r="E6" s="42" t="s">
        <v>4</v>
      </c>
    </row>
    <row r="7" spans="2:9" x14ac:dyDescent="0.25">
      <c r="B7" s="34" t="s">
        <v>5</v>
      </c>
      <c r="C7" s="21" t="s">
        <v>6</v>
      </c>
      <c r="D7" s="18">
        <f>+D8</f>
        <v>19190878851.186012</v>
      </c>
      <c r="E7" s="24">
        <f>+D7/$D$41</f>
        <v>0.51019765497309355</v>
      </c>
      <c r="H7" s="30"/>
      <c r="I7" s="30"/>
    </row>
    <row r="8" spans="2:9" x14ac:dyDescent="0.25">
      <c r="B8" s="35" t="s">
        <v>7</v>
      </c>
      <c r="C8" s="22" t="s">
        <v>6</v>
      </c>
      <c r="D8" s="12">
        <f>+D9</f>
        <v>19190878851.186012</v>
      </c>
      <c r="E8" s="25"/>
      <c r="H8" s="30"/>
      <c r="I8" s="30"/>
    </row>
    <row r="9" spans="2:9" x14ac:dyDescent="0.25">
      <c r="B9" s="36" t="s">
        <v>8</v>
      </c>
      <c r="C9" s="22" t="s">
        <v>9</v>
      </c>
      <c r="D9" s="31">
        <v>19190878851.186012</v>
      </c>
      <c r="E9" s="22"/>
      <c r="H9" s="30"/>
      <c r="I9" s="30"/>
    </row>
    <row r="10" spans="2:9" x14ac:dyDescent="0.25">
      <c r="B10" s="19" t="s">
        <v>10</v>
      </c>
      <c r="C10" s="21" t="s">
        <v>6</v>
      </c>
      <c r="D10" s="16">
        <f>+D11+D19+D17+D21+D27+D15+D25+D13+D23</f>
        <v>1577274281.7098002</v>
      </c>
      <c r="E10" s="24">
        <f>+D10/$D$41</f>
        <v>4.1932505854362069E-2</v>
      </c>
      <c r="H10" s="30"/>
      <c r="I10" s="30"/>
    </row>
    <row r="11" spans="2:9" x14ac:dyDescent="0.25">
      <c r="B11" s="36" t="s">
        <v>11</v>
      </c>
      <c r="C11" s="22" t="s">
        <v>6</v>
      </c>
      <c r="D11" s="12">
        <f>+D12</f>
        <v>86816733.358999997</v>
      </c>
      <c r="E11" s="22"/>
      <c r="H11" s="30"/>
      <c r="I11" s="30"/>
    </row>
    <row r="12" spans="2:9" x14ac:dyDescent="0.25">
      <c r="B12" s="35" t="s">
        <v>12</v>
      </c>
      <c r="C12" s="22" t="s">
        <v>13</v>
      </c>
      <c r="D12" s="31">
        <v>86816733.358999997</v>
      </c>
      <c r="E12" s="25"/>
      <c r="H12" s="30"/>
      <c r="I12" s="30"/>
    </row>
    <row r="13" spans="2:9" x14ac:dyDescent="0.25">
      <c r="B13" s="36" t="s">
        <v>27</v>
      </c>
      <c r="C13" s="22" t="s">
        <v>6</v>
      </c>
      <c r="D13" s="12">
        <f>+D14</f>
        <v>6140891.3158</v>
      </c>
      <c r="E13" s="25"/>
      <c r="H13" s="30"/>
      <c r="I13" s="30"/>
    </row>
    <row r="14" spans="2:9" x14ac:dyDescent="0.25">
      <c r="B14" s="35" t="s">
        <v>12</v>
      </c>
      <c r="C14" s="22" t="s">
        <v>28</v>
      </c>
      <c r="D14" s="31">
        <v>6140891.3158</v>
      </c>
      <c r="E14" s="25"/>
      <c r="H14" s="30"/>
      <c r="I14" s="30"/>
    </row>
    <row r="15" spans="2:9" hidden="1" x14ac:dyDescent="0.25">
      <c r="B15" s="36" t="s">
        <v>14</v>
      </c>
      <c r="C15" s="22" t="s">
        <v>6</v>
      </c>
      <c r="D15" s="12">
        <f>+D16</f>
        <v>0</v>
      </c>
      <c r="E15" s="22"/>
      <c r="H15" s="30"/>
      <c r="I15" s="30"/>
    </row>
    <row r="16" spans="2:9" hidden="1" x14ac:dyDescent="0.25">
      <c r="B16" s="35" t="s">
        <v>12</v>
      </c>
      <c r="C16" s="22" t="s">
        <v>13</v>
      </c>
      <c r="D16" s="31"/>
      <c r="E16" s="25"/>
      <c r="H16" s="30"/>
      <c r="I16" s="30"/>
    </row>
    <row r="17" spans="2:9" hidden="1" x14ac:dyDescent="0.25">
      <c r="B17" s="36" t="s">
        <v>43</v>
      </c>
      <c r="C17" s="22" t="s">
        <v>6</v>
      </c>
      <c r="D17" s="12">
        <f>+D18</f>
        <v>0</v>
      </c>
      <c r="E17" s="22"/>
    </row>
    <row r="18" spans="2:9" hidden="1" x14ac:dyDescent="0.25">
      <c r="B18" s="35" t="s">
        <v>12</v>
      </c>
      <c r="C18" s="22" t="s">
        <v>28</v>
      </c>
      <c r="D18" s="47"/>
      <c r="E18" s="25"/>
    </row>
    <row r="19" spans="2:9" x14ac:dyDescent="0.25">
      <c r="B19" s="36" t="s">
        <v>16</v>
      </c>
      <c r="C19" s="22" t="s">
        <v>6</v>
      </c>
      <c r="D19" s="12">
        <f>+D20</f>
        <v>1470756984.5634003</v>
      </c>
      <c r="E19" s="22"/>
      <c r="I19" s="30"/>
    </row>
    <row r="20" spans="2:9" x14ac:dyDescent="0.25">
      <c r="B20" s="35" t="s">
        <v>12</v>
      </c>
      <c r="C20" s="22" t="s">
        <v>13</v>
      </c>
      <c r="D20" s="47">
        <v>1470756984.5634003</v>
      </c>
      <c r="E20" s="25"/>
    </row>
    <row r="21" spans="2:9" x14ac:dyDescent="0.25">
      <c r="B21" s="37" t="s">
        <v>26</v>
      </c>
      <c r="C21" s="22" t="s">
        <v>6</v>
      </c>
      <c r="D21" s="12">
        <f>+D22</f>
        <v>3595871.9952999996</v>
      </c>
      <c r="E21" s="22"/>
    </row>
    <row r="22" spans="2:9" x14ac:dyDescent="0.25">
      <c r="B22" s="35" t="s">
        <v>12</v>
      </c>
      <c r="C22" s="22" t="s">
        <v>28</v>
      </c>
      <c r="D22" s="47">
        <v>3595871.9952999996</v>
      </c>
      <c r="E22" s="25"/>
    </row>
    <row r="23" spans="2:9" x14ac:dyDescent="0.25">
      <c r="B23" s="37" t="s">
        <v>49</v>
      </c>
      <c r="C23" s="22" t="s">
        <v>6</v>
      </c>
      <c r="D23" s="12">
        <f>+D24</f>
        <v>9963800.4762999993</v>
      </c>
      <c r="E23" s="22"/>
    </row>
    <row r="24" spans="2:9" x14ac:dyDescent="0.25">
      <c r="B24" s="35" t="s">
        <v>12</v>
      </c>
      <c r="C24" s="22" t="s">
        <v>13</v>
      </c>
      <c r="D24" s="13">
        <v>9963800.4762999993</v>
      </c>
      <c r="E24" s="25"/>
    </row>
    <row r="25" spans="2:9" hidden="1" x14ac:dyDescent="0.25">
      <c r="B25" s="36" t="s">
        <v>56</v>
      </c>
      <c r="C25" s="22" t="s">
        <v>6</v>
      </c>
      <c r="D25" s="12">
        <f>+D26</f>
        <v>0</v>
      </c>
      <c r="E25" s="25"/>
    </row>
    <row r="26" spans="2:9" hidden="1" x14ac:dyDescent="0.25">
      <c r="B26" s="35" t="s">
        <v>12</v>
      </c>
      <c r="C26" s="22" t="s">
        <v>13</v>
      </c>
      <c r="D26" s="47"/>
      <c r="E26" s="25"/>
    </row>
    <row r="27" spans="2:9" hidden="1" x14ac:dyDescent="0.25">
      <c r="B27" s="36" t="s">
        <v>61</v>
      </c>
      <c r="C27" s="22" t="s">
        <v>6</v>
      </c>
      <c r="D27" s="12">
        <f>+D28</f>
        <v>0</v>
      </c>
      <c r="E27" s="22"/>
    </row>
    <row r="28" spans="2:9" hidden="1" x14ac:dyDescent="0.25">
      <c r="B28" s="35" t="s">
        <v>12</v>
      </c>
      <c r="C28" s="22" t="s">
        <v>13</v>
      </c>
      <c r="D28" s="47"/>
      <c r="E28" s="25"/>
    </row>
    <row r="29" spans="2:9" x14ac:dyDescent="0.25">
      <c r="B29" s="19" t="s">
        <v>19</v>
      </c>
      <c r="C29" s="21" t="s">
        <v>6</v>
      </c>
      <c r="D29" s="16">
        <f>+D30+D34+D32</f>
        <v>12814359147.4258</v>
      </c>
      <c r="E29" s="24">
        <f>+D29/$D$41</f>
        <v>0.34067517374774153</v>
      </c>
    </row>
    <row r="30" spans="2:9" x14ac:dyDescent="0.25">
      <c r="B30" s="38" t="s">
        <v>20</v>
      </c>
      <c r="C30" s="22" t="s">
        <v>6</v>
      </c>
      <c r="D30" s="12">
        <f>+D31</f>
        <v>2657374586.0842972</v>
      </c>
      <c r="E30" s="22"/>
    </row>
    <row r="31" spans="2:9" x14ac:dyDescent="0.25">
      <c r="B31" s="35" t="s">
        <v>21</v>
      </c>
      <c r="C31" s="22" t="s">
        <v>22</v>
      </c>
      <c r="D31" s="47">
        <v>2657374586.0842972</v>
      </c>
      <c r="E31" s="25"/>
    </row>
    <row r="32" spans="2:9" x14ac:dyDescent="0.25">
      <c r="B32" s="36" t="s">
        <v>46</v>
      </c>
      <c r="C32" s="22" t="s">
        <v>6</v>
      </c>
      <c r="D32" s="12">
        <f>+D33</f>
        <v>4541399267.7988024</v>
      </c>
      <c r="E32" s="25"/>
    </row>
    <row r="33" spans="2:7" ht="15" customHeight="1" x14ac:dyDescent="0.25">
      <c r="B33" s="35" t="s">
        <v>21</v>
      </c>
      <c r="C33" s="22" t="s">
        <v>35</v>
      </c>
      <c r="D33" s="47">
        <v>4541399267.7988024</v>
      </c>
      <c r="E33" s="25"/>
    </row>
    <row r="34" spans="2:7" x14ac:dyDescent="0.25">
      <c r="B34" s="38" t="s">
        <v>23</v>
      </c>
      <c r="C34" s="22" t="s">
        <v>6</v>
      </c>
      <c r="D34" s="12">
        <f>+D35</f>
        <v>5615585293.5426998</v>
      </c>
      <c r="E34" s="22"/>
    </row>
    <row r="35" spans="2:7" x14ac:dyDescent="0.25">
      <c r="B35" s="35" t="s">
        <v>21</v>
      </c>
      <c r="C35" s="22" t="s">
        <v>15</v>
      </c>
      <c r="D35" s="47">
        <v>5615585293.5426998</v>
      </c>
      <c r="E35" s="25"/>
      <c r="G35" s="32"/>
    </row>
    <row r="36" spans="2:7" x14ac:dyDescent="0.25">
      <c r="B36" s="19" t="s">
        <v>30</v>
      </c>
      <c r="C36" s="21" t="s">
        <v>6</v>
      </c>
      <c r="D36" s="16">
        <f>+D37+D40</f>
        <v>4032084070.9651999</v>
      </c>
      <c r="E36" s="24">
        <f>+D36/$D$41</f>
        <v>0.10719466542480285</v>
      </c>
      <c r="G36" s="32"/>
    </row>
    <row r="37" spans="2:7" ht="17.25" customHeight="1" x14ac:dyDescent="0.25">
      <c r="B37" s="38" t="s">
        <v>57</v>
      </c>
      <c r="C37" s="22" t="s">
        <v>6</v>
      </c>
      <c r="D37" s="12">
        <f>+D38</f>
        <v>3776558055.0446</v>
      </c>
      <c r="E37" s="22"/>
    </row>
    <row r="38" spans="2:7" x14ac:dyDescent="0.25">
      <c r="B38" s="35" t="s">
        <v>66</v>
      </c>
      <c r="C38" s="22" t="s">
        <v>31</v>
      </c>
      <c r="D38" s="47">
        <v>3776558055.0446</v>
      </c>
      <c r="E38" s="26"/>
      <c r="G38" s="32"/>
    </row>
    <row r="39" spans="2:7" ht="15" customHeight="1" x14ac:dyDescent="0.25">
      <c r="B39" s="38" t="s">
        <v>77</v>
      </c>
      <c r="C39" s="22" t="s">
        <v>6</v>
      </c>
      <c r="D39" s="12">
        <f>+D40</f>
        <v>255526015.9206</v>
      </c>
      <c r="E39" s="22"/>
    </row>
    <row r="40" spans="2:7" ht="17.25" customHeight="1" x14ac:dyDescent="0.25">
      <c r="B40" s="35" t="s">
        <v>58</v>
      </c>
      <c r="C40" s="22" t="s">
        <v>31</v>
      </c>
      <c r="D40" s="47">
        <v>255526015.9206</v>
      </c>
      <c r="E40" s="26"/>
    </row>
    <row r="41" spans="2:7" x14ac:dyDescent="0.25">
      <c r="B41" s="33" t="s">
        <v>24</v>
      </c>
      <c r="C41" s="14" t="s">
        <v>6</v>
      </c>
      <c r="D41" s="27">
        <f>+D7+D10+D29+D36</f>
        <v>37614596351.286812</v>
      </c>
      <c r="E41" s="24">
        <f>+D41/D42</f>
        <v>8.1319606340736331E-2</v>
      </c>
    </row>
    <row r="42" spans="2:7" x14ac:dyDescent="0.25">
      <c r="B42" s="33" t="s">
        <v>25</v>
      </c>
      <c r="C42" s="14" t="s">
        <v>6</v>
      </c>
      <c r="D42" s="27">
        <v>462552612388.19</v>
      </c>
      <c r="E42" s="24"/>
    </row>
    <row r="44" spans="2:7" x14ac:dyDescent="0.25">
      <c r="B44" s="53" t="s">
        <v>81</v>
      </c>
      <c r="C44" s="53"/>
      <c r="D44" s="53"/>
      <c r="E44" s="53"/>
    </row>
    <row r="45" spans="2:7" x14ac:dyDescent="0.25">
      <c r="B45" s="55" t="s">
        <v>82</v>
      </c>
      <c r="C45" s="55"/>
      <c r="D45" s="55"/>
      <c r="E45" s="55"/>
    </row>
    <row r="46" spans="2:7" x14ac:dyDescent="0.25">
      <c r="B46" s="55"/>
      <c r="C46" s="55"/>
      <c r="D46" s="55"/>
      <c r="E46" s="55"/>
    </row>
    <row r="47" spans="2:7" ht="17.25" x14ac:dyDescent="0.25">
      <c r="B47" s="48" t="s">
        <v>65</v>
      </c>
      <c r="C47" s="48"/>
      <c r="D47" s="48"/>
      <c r="E47" s="48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opLeftCell="A19" zoomScaleNormal="100" workbookViewId="0">
      <selection activeCell="D11" sqref="D11"/>
    </sheetView>
  </sheetViews>
  <sheetFormatPr baseColWidth="10" defaultRowHeight="15" x14ac:dyDescent="0.25"/>
  <cols>
    <col min="1" max="1" width="11.42578125" style="29"/>
    <col min="2" max="2" width="51.85546875" style="29" customWidth="1"/>
    <col min="3" max="3" width="16.28515625" style="29" customWidth="1"/>
    <col min="4" max="4" width="25.42578125" style="29" bestFit="1" customWidth="1"/>
    <col min="5" max="5" width="14.5703125" style="29" customWidth="1"/>
    <col min="6" max="6" width="11.42578125" style="29"/>
    <col min="7" max="7" width="45" style="29" bestFit="1" customWidth="1"/>
    <col min="8" max="8" width="21.42578125" style="29" customWidth="1"/>
    <col min="9" max="9" width="17.85546875" style="29" bestFit="1" customWidth="1"/>
    <col min="10" max="16384" width="11.42578125" style="29"/>
  </cols>
  <sheetData>
    <row r="1" spans="2:9" x14ac:dyDescent="0.25">
      <c r="B1" s="56" t="s">
        <v>0</v>
      </c>
      <c r="C1" s="56"/>
      <c r="D1" s="56"/>
      <c r="E1" s="56"/>
    </row>
    <row r="2" spans="2:9" x14ac:dyDescent="0.25">
      <c r="B2" s="56" t="s">
        <v>54</v>
      </c>
      <c r="C2" s="56"/>
      <c r="D2" s="56"/>
      <c r="E2" s="56"/>
    </row>
    <row r="3" spans="2:9" x14ac:dyDescent="0.25">
      <c r="B3" s="56" t="s">
        <v>37</v>
      </c>
      <c r="C3" s="56"/>
      <c r="D3" s="56"/>
      <c r="E3" s="56"/>
    </row>
    <row r="4" spans="2:9" x14ac:dyDescent="0.25">
      <c r="B4" s="5"/>
      <c r="C4" s="5"/>
      <c r="D4" s="5"/>
      <c r="E4" s="5"/>
    </row>
    <row r="5" spans="2:9" x14ac:dyDescent="0.25">
      <c r="B5" s="57" t="s">
        <v>1</v>
      </c>
      <c r="C5" s="57" t="s">
        <v>2</v>
      </c>
      <c r="D5" s="58" t="s">
        <v>55</v>
      </c>
      <c r="E5" s="58"/>
    </row>
    <row r="6" spans="2:9" x14ac:dyDescent="0.25">
      <c r="B6" s="57"/>
      <c r="C6" s="57"/>
      <c r="D6" s="41" t="s">
        <v>3</v>
      </c>
      <c r="E6" s="41" t="s">
        <v>4</v>
      </c>
    </row>
    <row r="7" spans="2:9" x14ac:dyDescent="0.25">
      <c r="B7" s="34" t="s">
        <v>5</v>
      </c>
      <c r="C7" s="21" t="s">
        <v>6</v>
      </c>
      <c r="D7" s="18">
        <f>+D8</f>
        <v>19035943511.616711</v>
      </c>
      <c r="E7" s="24">
        <f>+D7/$D$41</f>
        <v>0.54183108828777748</v>
      </c>
      <c r="H7" s="30"/>
      <c r="I7" s="30"/>
    </row>
    <row r="8" spans="2:9" x14ac:dyDescent="0.25">
      <c r="B8" s="35" t="s">
        <v>7</v>
      </c>
      <c r="C8" s="22" t="s">
        <v>6</v>
      </c>
      <c r="D8" s="12">
        <f>+D9</f>
        <v>19035943511.616711</v>
      </c>
      <c r="E8" s="25"/>
      <c r="H8" s="30"/>
      <c r="I8" s="30"/>
    </row>
    <row r="9" spans="2:9" x14ac:dyDescent="0.25">
      <c r="B9" s="36" t="s">
        <v>8</v>
      </c>
      <c r="C9" s="22" t="s">
        <v>9</v>
      </c>
      <c r="D9" s="31">
        <v>19035943511.616711</v>
      </c>
      <c r="E9" s="22"/>
      <c r="H9" s="30"/>
      <c r="I9" s="30"/>
    </row>
    <row r="10" spans="2:9" x14ac:dyDescent="0.25">
      <c r="B10" s="19" t="s">
        <v>10</v>
      </c>
      <c r="C10" s="21" t="s">
        <v>6</v>
      </c>
      <c r="D10" s="16">
        <f>+D11+D19+D17+D21+D27+D15+D25+D13+D23</f>
        <v>2186623924.7439003</v>
      </c>
      <c r="E10" s="24">
        <f>+D10/$D$41</f>
        <v>6.2239143549520655E-2</v>
      </c>
      <c r="H10" s="30"/>
      <c r="I10" s="30"/>
    </row>
    <row r="11" spans="2:9" x14ac:dyDescent="0.25">
      <c r="B11" s="36" t="s">
        <v>11</v>
      </c>
      <c r="C11" s="22" t="s">
        <v>6</v>
      </c>
      <c r="D11" s="12">
        <f>+D12</f>
        <v>258138677.71839997</v>
      </c>
      <c r="E11" s="22"/>
      <c r="H11" s="30"/>
      <c r="I11" s="30"/>
    </row>
    <row r="12" spans="2:9" x14ac:dyDescent="0.25">
      <c r="B12" s="35" t="s">
        <v>12</v>
      </c>
      <c r="C12" s="22" t="s">
        <v>13</v>
      </c>
      <c r="D12" s="31">
        <v>258138677.71839997</v>
      </c>
      <c r="E12" s="25"/>
      <c r="H12" s="30"/>
      <c r="I12" s="30"/>
    </row>
    <row r="13" spans="2:9" x14ac:dyDescent="0.25">
      <c r="B13" s="36" t="s">
        <v>27</v>
      </c>
      <c r="C13" s="22" t="s">
        <v>6</v>
      </c>
      <c r="D13" s="12">
        <f>+D14</f>
        <v>6102129.1605000002</v>
      </c>
      <c r="E13" s="25"/>
      <c r="H13" s="30"/>
      <c r="I13" s="30"/>
    </row>
    <row r="14" spans="2:9" x14ac:dyDescent="0.25">
      <c r="B14" s="35" t="s">
        <v>12</v>
      </c>
      <c r="C14" s="22" t="s">
        <v>28</v>
      </c>
      <c r="D14" s="31">
        <v>6102129.1605000002</v>
      </c>
      <c r="E14" s="25"/>
      <c r="H14" s="30"/>
      <c r="I14" s="30"/>
    </row>
    <row r="15" spans="2:9" x14ac:dyDescent="0.25">
      <c r="B15" s="36" t="s">
        <v>14</v>
      </c>
      <c r="C15" s="22" t="s">
        <v>6</v>
      </c>
      <c r="D15" s="12">
        <f>+D16</f>
        <v>287372234.98390001</v>
      </c>
      <c r="E15" s="22"/>
      <c r="H15" s="30"/>
      <c r="I15" s="30"/>
    </row>
    <row r="16" spans="2:9" x14ac:dyDescent="0.25">
      <c r="B16" s="35" t="s">
        <v>12</v>
      </c>
      <c r="C16" s="22" t="s">
        <v>13</v>
      </c>
      <c r="D16" s="31">
        <v>287372234.98390001</v>
      </c>
      <c r="E16" s="25"/>
      <c r="H16" s="30"/>
      <c r="I16" s="30"/>
    </row>
    <row r="17" spans="2:9" x14ac:dyDescent="0.25">
      <c r="B17" s="36" t="s">
        <v>43</v>
      </c>
      <c r="C17" s="22" t="s">
        <v>6</v>
      </c>
      <c r="D17" s="12">
        <f>+D18</f>
        <v>48074096.5009</v>
      </c>
      <c r="E17" s="22"/>
    </row>
    <row r="18" spans="2:9" x14ac:dyDescent="0.25">
      <c r="B18" s="35" t="s">
        <v>12</v>
      </c>
      <c r="C18" s="22" t="s">
        <v>28</v>
      </c>
      <c r="D18" s="47">
        <v>48074096.5009</v>
      </c>
      <c r="E18" s="25"/>
    </row>
    <row r="19" spans="2:9" x14ac:dyDescent="0.25">
      <c r="B19" s="36" t="s">
        <v>16</v>
      </c>
      <c r="C19" s="22" t="s">
        <v>6</v>
      </c>
      <c r="D19" s="12">
        <f>+D20</f>
        <v>1350120043.7494004</v>
      </c>
      <c r="E19" s="22"/>
      <c r="I19" s="30"/>
    </row>
    <row r="20" spans="2:9" x14ac:dyDescent="0.25">
      <c r="B20" s="35" t="s">
        <v>12</v>
      </c>
      <c r="C20" s="22" t="s">
        <v>13</v>
      </c>
      <c r="D20" s="47">
        <v>1350120043.7494004</v>
      </c>
      <c r="E20" s="25"/>
    </row>
    <row r="21" spans="2:9" x14ac:dyDescent="0.25">
      <c r="B21" s="37" t="s">
        <v>26</v>
      </c>
      <c r="C21" s="22" t="s">
        <v>6</v>
      </c>
      <c r="D21" s="12">
        <f>+D22</f>
        <v>34881665.212699994</v>
      </c>
      <c r="E21" s="22"/>
    </row>
    <row r="22" spans="2:9" x14ac:dyDescent="0.25">
      <c r="B22" s="35" t="s">
        <v>12</v>
      </c>
      <c r="C22" s="22" t="s">
        <v>28</v>
      </c>
      <c r="D22" s="47">
        <v>34881665.212699994</v>
      </c>
      <c r="E22" s="25"/>
    </row>
    <row r="23" spans="2:9" x14ac:dyDescent="0.25">
      <c r="B23" s="37" t="s">
        <v>49</v>
      </c>
      <c r="C23" s="22" t="s">
        <v>6</v>
      </c>
      <c r="D23" s="12">
        <f>+D24</f>
        <v>10097489.932100002</v>
      </c>
      <c r="E23" s="22"/>
    </row>
    <row r="24" spans="2:9" x14ac:dyDescent="0.25">
      <c r="B24" s="35" t="s">
        <v>12</v>
      </c>
      <c r="C24" s="22" t="s">
        <v>13</v>
      </c>
      <c r="D24" s="13">
        <v>10097489.932100002</v>
      </c>
      <c r="E24" s="25"/>
    </row>
    <row r="25" spans="2:9" x14ac:dyDescent="0.25">
      <c r="B25" s="36" t="s">
        <v>56</v>
      </c>
      <c r="C25" s="22" t="s">
        <v>6</v>
      </c>
      <c r="D25" s="12">
        <f>+D26</f>
        <v>30776585.605599999</v>
      </c>
      <c r="E25" s="25"/>
    </row>
    <row r="26" spans="2:9" x14ac:dyDescent="0.25">
      <c r="B26" s="35" t="s">
        <v>12</v>
      </c>
      <c r="C26" s="22" t="s">
        <v>13</v>
      </c>
      <c r="D26" s="47">
        <v>30776585.605599999</v>
      </c>
      <c r="E26" s="25"/>
    </row>
    <row r="27" spans="2:9" x14ac:dyDescent="0.25">
      <c r="B27" s="36" t="s">
        <v>61</v>
      </c>
      <c r="C27" s="22" t="s">
        <v>6</v>
      </c>
      <c r="D27" s="12">
        <f>+D28</f>
        <v>161061001.8804</v>
      </c>
      <c r="E27" s="22"/>
    </row>
    <row r="28" spans="2:9" x14ac:dyDescent="0.25">
      <c r="B28" s="35" t="s">
        <v>12</v>
      </c>
      <c r="C28" s="22" t="s">
        <v>13</v>
      </c>
      <c r="D28" s="47">
        <v>161061001.8804</v>
      </c>
      <c r="E28" s="25"/>
    </row>
    <row r="29" spans="2:9" x14ac:dyDescent="0.25">
      <c r="B29" s="19" t="s">
        <v>19</v>
      </c>
      <c r="C29" s="21" t="s">
        <v>6</v>
      </c>
      <c r="D29" s="16">
        <f>+D30+D34+D32</f>
        <v>12586525369.353907</v>
      </c>
      <c r="E29" s="24">
        <f>+D29/$D$41</f>
        <v>0.35825756335518505</v>
      </c>
    </row>
    <row r="30" spans="2:9" x14ac:dyDescent="0.25">
      <c r="B30" s="38" t="s">
        <v>20</v>
      </c>
      <c r="C30" s="22" t="s">
        <v>6</v>
      </c>
      <c r="D30" s="12">
        <f>+D31</f>
        <v>2537724258.5105014</v>
      </c>
      <c r="E30" s="22"/>
    </row>
    <row r="31" spans="2:9" x14ac:dyDescent="0.25">
      <c r="B31" s="35" t="s">
        <v>21</v>
      </c>
      <c r="C31" s="22" t="s">
        <v>22</v>
      </c>
      <c r="D31" s="47">
        <v>2537724258.5105014</v>
      </c>
      <c r="E31" s="25"/>
    </row>
    <row r="32" spans="2:9" x14ac:dyDescent="0.25">
      <c r="B32" s="36" t="s">
        <v>46</v>
      </c>
      <c r="C32" s="22" t="s">
        <v>6</v>
      </c>
      <c r="D32" s="12">
        <f>+D33</f>
        <v>4454562022.177702</v>
      </c>
      <c r="E32" s="25"/>
    </row>
    <row r="33" spans="2:7" ht="15" customHeight="1" x14ac:dyDescent="0.25">
      <c r="B33" s="35" t="s">
        <v>21</v>
      </c>
      <c r="C33" s="22" t="s">
        <v>35</v>
      </c>
      <c r="D33" s="47">
        <v>4454562022.177702</v>
      </c>
      <c r="E33" s="25"/>
    </row>
    <row r="34" spans="2:7" x14ac:dyDescent="0.25">
      <c r="B34" s="38" t="s">
        <v>23</v>
      </c>
      <c r="C34" s="22" t="s">
        <v>6</v>
      </c>
      <c r="D34" s="12">
        <f>+D35</f>
        <v>5594239088.6657038</v>
      </c>
      <c r="E34" s="22"/>
    </row>
    <row r="35" spans="2:7" x14ac:dyDescent="0.25">
      <c r="B35" s="35" t="s">
        <v>21</v>
      </c>
      <c r="C35" s="22" t="s">
        <v>15</v>
      </c>
      <c r="D35" s="47">
        <v>5594239088.6657038</v>
      </c>
      <c r="E35" s="25"/>
      <c r="G35" s="32"/>
    </row>
    <row r="36" spans="2:7" x14ac:dyDescent="0.25">
      <c r="B36" s="19" t="s">
        <v>30</v>
      </c>
      <c r="C36" s="21" t="s">
        <v>6</v>
      </c>
      <c r="D36" s="16">
        <f>+D37+D40</f>
        <v>1323523101.8952999</v>
      </c>
      <c r="E36" s="24">
        <f>+D36/$D$41</f>
        <v>3.7672204807516804E-2</v>
      </c>
      <c r="G36" s="32"/>
    </row>
    <row r="37" spans="2:7" ht="17.25" customHeight="1" x14ac:dyDescent="0.25">
      <c r="B37" s="38" t="s">
        <v>57</v>
      </c>
      <c r="C37" s="22" t="s">
        <v>6</v>
      </c>
      <c r="D37" s="12">
        <f>+D38</f>
        <v>1070575019.8044</v>
      </c>
      <c r="E37" s="22"/>
    </row>
    <row r="38" spans="2:7" x14ac:dyDescent="0.25">
      <c r="B38" s="35" t="s">
        <v>66</v>
      </c>
      <c r="C38" s="22" t="s">
        <v>31</v>
      </c>
      <c r="D38" s="47">
        <v>1070575019.8044</v>
      </c>
      <c r="E38" s="26"/>
      <c r="G38" s="32"/>
    </row>
    <row r="39" spans="2:7" ht="15" customHeight="1" x14ac:dyDescent="0.25">
      <c r="B39" s="38" t="s">
        <v>77</v>
      </c>
      <c r="C39" s="22" t="s">
        <v>6</v>
      </c>
      <c r="D39" s="12">
        <f>+D40</f>
        <v>252948082.0909</v>
      </c>
      <c r="E39" s="22"/>
    </row>
    <row r="40" spans="2:7" ht="17.25" customHeight="1" x14ac:dyDescent="0.25">
      <c r="B40" s="35" t="s">
        <v>58</v>
      </c>
      <c r="C40" s="22" t="s">
        <v>31</v>
      </c>
      <c r="D40" s="47">
        <v>252948082.0909</v>
      </c>
      <c r="E40" s="26"/>
    </row>
    <row r="41" spans="2:7" x14ac:dyDescent="0.25">
      <c r="B41" s="33" t="s">
        <v>24</v>
      </c>
      <c r="C41" s="14" t="s">
        <v>6</v>
      </c>
      <c r="D41" s="27">
        <f>+D7+D10+D29+D36</f>
        <v>35132615907.609818</v>
      </c>
      <c r="E41" s="24">
        <f>+D41/D42</f>
        <v>7.8543369985734968E-2</v>
      </c>
    </row>
    <row r="42" spans="2:7" x14ac:dyDescent="0.25">
      <c r="B42" s="33" t="s">
        <v>25</v>
      </c>
      <c r="C42" s="14" t="s">
        <v>6</v>
      </c>
      <c r="D42" s="27">
        <v>447302120013.32001</v>
      </c>
      <c r="E42" s="24"/>
    </row>
    <row r="44" spans="2:7" x14ac:dyDescent="0.25">
      <c r="B44" s="53" t="s">
        <v>78</v>
      </c>
      <c r="C44" s="53"/>
      <c r="D44" s="53"/>
      <c r="E44" s="53"/>
    </row>
    <row r="45" spans="2:7" x14ac:dyDescent="0.25">
      <c r="B45" s="55" t="s">
        <v>79</v>
      </c>
      <c r="C45" s="55"/>
      <c r="D45" s="55"/>
      <c r="E45" s="55"/>
    </row>
    <row r="46" spans="2:7" x14ac:dyDescent="0.25">
      <c r="B46" s="55"/>
      <c r="C46" s="55"/>
      <c r="D46" s="55"/>
      <c r="E46" s="55"/>
    </row>
    <row r="47" spans="2:7" ht="17.25" x14ac:dyDescent="0.25">
      <c r="B47" s="48" t="s">
        <v>65</v>
      </c>
      <c r="C47" s="48"/>
      <c r="D47" s="48"/>
      <c r="E47" s="48"/>
    </row>
  </sheetData>
  <mergeCells count="8">
    <mergeCell ref="B44:E44"/>
    <mergeCell ref="B45:E46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topLeftCell="A19" zoomScaleNormal="100" workbookViewId="0">
      <selection activeCell="B59" sqref="B59"/>
    </sheetView>
  </sheetViews>
  <sheetFormatPr baseColWidth="10" defaultRowHeight="15" x14ac:dyDescent="0.25"/>
  <cols>
    <col min="1" max="1" width="11.42578125" style="29"/>
    <col min="2" max="2" width="51.85546875" style="29" customWidth="1"/>
    <col min="3" max="3" width="16.28515625" style="29" customWidth="1"/>
    <col min="4" max="4" width="25.42578125" style="29" bestFit="1" customWidth="1"/>
    <col min="5" max="5" width="14.5703125" style="29" customWidth="1"/>
    <col min="6" max="6" width="11.42578125" style="29"/>
    <col min="7" max="7" width="45" style="29" bestFit="1" customWidth="1"/>
    <col min="8" max="8" width="21.42578125" style="29" customWidth="1"/>
    <col min="9" max="9" width="17.85546875" style="29" bestFit="1" customWidth="1"/>
    <col min="10" max="16384" width="11.42578125" style="29"/>
  </cols>
  <sheetData>
    <row r="1" spans="2:9" x14ac:dyDescent="0.25">
      <c r="B1" s="56" t="s">
        <v>0</v>
      </c>
      <c r="C1" s="56"/>
      <c r="D1" s="56"/>
      <c r="E1" s="56"/>
    </row>
    <row r="2" spans="2:9" x14ac:dyDescent="0.25">
      <c r="B2" s="56" t="s">
        <v>53</v>
      </c>
      <c r="C2" s="56"/>
      <c r="D2" s="56"/>
      <c r="E2" s="56"/>
    </row>
    <row r="3" spans="2:9" x14ac:dyDescent="0.25">
      <c r="B3" s="56" t="s">
        <v>37</v>
      </c>
      <c r="C3" s="56"/>
      <c r="D3" s="56"/>
      <c r="E3" s="56"/>
    </row>
    <row r="4" spans="2:9" x14ac:dyDescent="0.25">
      <c r="B4" s="5"/>
      <c r="C4" s="5"/>
      <c r="D4" s="5"/>
      <c r="E4" s="5"/>
    </row>
    <row r="5" spans="2:9" x14ac:dyDescent="0.25">
      <c r="B5" s="57" t="s">
        <v>1</v>
      </c>
      <c r="C5" s="57" t="s">
        <v>2</v>
      </c>
      <c r="D5" s="58" t="s">
        <v>55</v>
      </c>
      <c r="E5" s="58"/>
    </row>
    <row r="6" spans="2:9" x14ac:dyDescent="0.25">
      <c r="B6" s="57"/>
      <c r="C6" s="57"/>
      <c r="D6" s="41" t="s">
        <v>3</v>
      </c>
      <c r="E6" s="41" t="s">
        <v>4</v>
      </c>
    </row>
    <row r="7" spans="2:9" x14ac:dyDescent="0.25">
      <c r="B7" s="34" t="s">
        <v>5</v>
      </c>
      <c r="C7" s="21" t="s">
        <v>6</v>
      </c>
      <c r="D7" s="18">
        <f>+D8</f>
        <v>18920863015.73811</v>
      </c>
      <c r="E7" s="24">
        <f>+D7/$D$39</f>
        <v>0.54140850176130528</v>
      </c>
      <c r="H7" s="30"/>
      <c r="I7" s="30"/>
    </row>
    <row r="8" spans="2:9" x14ac:dyDescent="0.25">
      <c r="B8" s="35" t="s">
        <v>7</v>
      </c>
      <c r="C8" s="22" t="s">
        <v>6</v>
      </c>
      <c r="D8" s="12">
        <f>+D9</f>
        <v>18920863015.73811</v>
      </c>
      <c r="E8" s="25"/>
      <c r="H8" s="30"/>
      <c r="I8" s="30"/>
    </row>
    <row r="9" spans="2:9" x14ac:dyDescent="0.25">
      <c r="B9" s="36" t="s">
        <v>8</v>
      </c>
      <c r="C9" s="22" t="s">
        <v>9</v>
      </c>
      <c r="D9" s="31">
        <v>18920863015.73811</v>
      </c>
      <c r="E9" s="22"/>
      <c r="H9" s="30"/>
      <c r="I9" s="30"/>
    </row>
    <row r="10" spans="2:9" x14ac:dyDescent="0.25">
      <c r="B10" s="19" t="s">
        <v>10</v>
      </c>
      <c r="C10" s="21" t="s">
        <v>6</v>
      </c>
      <c r="D10" s="16">
        <f>+D11+D19+D17+D21+D27+D15+D25+D13+D23</f>
        <v>2395335142.6484995</v>
      </c>
      <c r="E10" s="24">
        <f>+D10/$D$39</f>
        <v>6.8540996767368426E-2</v>
      </c>
      <c r="H10" s="30"/>
      <c r="I10" s="30"/>
    </row>
    <row r="11" spans="2:9" x14ac:dyDescent="0.25">
      <c r="B11" s="36" t="s">
        <v>11</v>
      </c>
      <c r="C11" s="22" t="s">
        <v>6</v>
      </c>
      <c r="D11" s="12">
        <f>+D12</f>
        <v>251153251.61720002</v>
      </c>
      <c r="E11" s="22"/>
      <c r="H11" s="30"/>
      <c r="I11" s="30"/>
    </row>
    <row r="12" spans="2:9" x14ac:dyDescent="0.25">
      <c r="B12" s="35" t="s">
        <v>12</v>
      </c>
      <c r="C12" s="22" t="s">
        <v>13</v>
      </c>
      <c r="D12" s="31">
        <v>251153251.61720002</v>
      </c>
      <c r="E12" s="25"/>
      <c r="H12" s="30"/>
      <c r="I12" s="30"/>
    </row>
    <row r="13" spans="2:9" x14ac:dyDescent="0.25">
      <c r="B13" s="36" t="s">
        <v>27</v>
      </c>
      <c r="C13" s="22" t="s">
        <v>6</v>
      </c>
      <c r="D13" s="12">
        <f>+D14</f>
        <v>4483021.2278000005</v>
      </c>
      <c r="E13" s="25"/>
      <c r="H13" s="30"/>
      <c r="I13" s="30"/>
    </row>
    <row r="14" spans="2:9" x14ac:dyDescent="0.25">
      <c r="B14" s="35" t="s">
        <v>12</v>
      </c>
      <c r="C14" s="22" t="s">
        <v>28</v>
      </c>
      <c r="D14" s="31">
        <v>4483021.2278000005</v>
      </c>
      <c r="E14" s="25"/>
      <c r="H14" s="30"/>
      <c r="I14" s="30"/>
    </row>
    <row r="15" spans="2:9" x14ac:dyDescent="0.25">
      <c r="B15" s="36" t="s">
        <v>14</v>
      </c>
      <c r="C15" s="22" t="s">
        <v>6</v>
      </c>
      <c r="D15" s="12">
        <f>+D16</f>
        <v>25590554.571200002</v>
      </c>
      <c r="E15" s="22"/>
      <c r="H15" s="30"/>
      <c r="I15" s="30"/>
    </row>
    <row r="16" spans="2:9" x14ac:dyDescent="0.25">
      <c r="B16" s="35" t="s">
        <v>12</v>
      </c>
      <c r="C16" s="22" t="s">
        <v>13</v>
      </c>
      <c r="D16" s="31">
        <v>25590554.571200002</v>
      </c>
      <c r="E16" s="25"/>
      <c r="H16" s="30"/>
      <c r="I16" s="30"/>
    </row>
    <row r="17" spans="2:9" x14ac:dyDescent="0.25">
      <c r="B17" s="36" t="s">
        <v>43</v>
      </c>
      <c r="C17" s="22" t="s">
        <v>6</v>
      </c>
      <c r="D17" s="12">
        <f>+D18</f>
        <v>112251593.8008</v>
      </c>
      <c r="E17" s="22"/>
    </row>
    <row r="18" spans="2:9" x14ac:dyDescent="0.25">
      <c r="B18" s="35" t="s">
        <v>12</v>
      </c>
      <c r="C18" s="22" t="s">
        <v>28</v>
      </c>
      <c r="D18" s="47">
        <v>112251593.8008</v>
      </c>
      <c r="E18" s="25"/>
    </row>
    <row r="19" spans="2:9" x14ac:dyDescent="0.25">
      <c r="B19" s="36" t="s">
        <v>16</v>
      </c>
      <c r="C19" s="22" t="s">
        <v>6</v>
      </c>
      <c r="D19" s="12">
        <f>+D20</f>
        <v>1825340640.7984998</v>
      </c>
      <c r="E19" s="22"/>
      <c r="I19" s="30"/>
    </row>
    <row r="20" spans="2:9" x14ac:dyDescent="0.25">
      <c r="B20" s="35" t="s">
        <v>12</v>
      </c>
      <c r="C20" s="22" t="s">
        <v>13</v>
      </c>
      <c r="D20" s="47">
        <v>1825340640.7984998</v>
      </c>
      <c r="E20" s="25"/>
    </row>
    <row r="21" spans="2:9" x14ac:dyDescent="0.25">
      <c r="B21" s="37" t="s">
        <v>26</v>
      </c>
      <c r="C21" s="22" t="s">
        <v>6</v>
      </c>
      <c r="D21" s="12">
        <f>+D22</f>
        <v>64346410.031499997</v>
      </c>
      <c r="E21" s="22"/>
    </row>
    <row r="22" spans="2:9" x14ac:dyDescent="0.25">
      <c r="B22" s="35" t="s">
        <v>12</v>
      </c>
      <c r="C22" s="22" t="s">
        <v>28</v>
      </c>
      <c r="D22" s="47">
        <v>64346410.031499997</v>
      </c>
      <c r="E22" s="25"/>
    </row>
    <row r="23" spans="2:9" x14ac:dyDescent="0.25">
      <c r="B23" s="37" t="s">
        <v>49</v>
      </c>
      <c r="C23" s="22" t="s">
        <v>6</v>
      </c>
      <c r="D23" s="12">
        <f>+D24</f>
        <v>11155873.285800001</v>
      </c>
      <c r="E23" s="22"/>
    </row>
    <row r="24" spans="2:9" x14ac:dyDescent="0.25">
      <c r="B24" s="35" t="s">
        <v>12</v>
      </c>
      <c r="C24" s="22" t="s">
        <v>13</v>
      </c>
      <c r="D24" s="13">
        <v>11155873.285800001</v>
      </c>
      <c r="E24" s="25"/>
    </row>
    <row r="25" spans="2:9" x14ac:dyDescent="0.25">
      <c r="B25" s="36" t="s">
        <v>56</v>
      </c>
      <c r="C25" s="22" t="s">
        <v>6</v>
      </c>
      <c r="D25" s="12">
        <f>+D26</f>
        <v>53046038.018299997</v>
      </c>
      <c r="E25" s="25"/>
    </row>
    <row r="26" spans="2:9" x14ac:dyDescent="0.25">
      <c r="B26" s="35" t="s">
        <v>12</v>
      </c>
      <c r="C26" s="22" t="s">
        <v>13</v>
      </c>
      <c r="D26" s="47">
        <v>53046038.018299997</v>
      </c>
      <c r="E26" s="25"/>
    </row>
    <row r="27" spans="2:9" x14ac:dyDescent="0.25">
      <c r="B27" s="36" t="s">
        <v>61</v>
      </c>
      <c r="C27" s="22" t="s">
        <v>6</v>
      </c>
      <c r="D27" s="12">
        <f>+D28</f>
        <v>47967759.297399998</v>
      </c>
      <c r="E27" s="22"/>
    </row>
    <row r="28" spans="2:9" x14ac:dyDescent="0.25">
      <c r="B28" s="35" t="s">
        <v>12</v>
      </c>
      <c r="C28" s="22" t="s">
        <v>13</v>
      </c>
      <c r="D28" s="47">
        <v>47967759.297399998</v>
      </c>
      <c r="E28" s="25"/>
    </row>
    <row r="29" spans="2:9" x14ac:dyDescent="0.25">
      <c r="B29" s="19" t="s">
        <v>19</v>
      </c>
      <c r="C29" s="21" t="s">
        <v>6</v>
      </c>
      <c r="D29" s="16">
        <f>+D30+D34+D32</f>
        <v>12570689945.9025</v>
      </c>
      <c r="E29" s="24">
        <f>+D29/$D$39</f>
        <v>0.35970232457451556</v>
      </c>
    </row>
    <row r="30" spans="2:9" x14ac:dyDescent="0.25">
      <c r="B30" s="38" t="s">
        <v>20</v>
      </c>
      <c r="C30" s="22" t="s">
        <v>6</v>
      </c>
      <c r="D30" s="12">
        <f>+D31</f>
        <v>2529332705.536602</v>
      </c>
      <c r="E30" s="22"/>
    </row>
    <row r="31" spans="2:9" x14ac:dyDescent="0.25">
      <c r="B31" s="35" t="s">
        <v>21</v>
      </c>
      <c r="C31" s="22" t="s">
        <v>22</v>
      </c>
      <c r="D31" s="47">
        <v>2529332705.536602</v>
      </c>
      <c r="E31" s="25"/>
    </row>
    <row r="32" spans="2:9" x14ac:dyDescent="0.25">
      <c r="B32" s="36" t="s">
        <v>46</v>
      </c>
      <c r="C32" s="22" t="s">
        <v>6</v>
      </c>
      <c r="D32" s="12">
        <f>+D33</f>
        <v>4458156998.7009983</v>
      </c>
      <c r="E32" s="25"/>
    </row>
    <row r="33" spans="2:7" ht="15" customHeight="1" x14ac:dyDescent="0.25">
      <c r="B33" s="35" t="s">
        <v>21</v>
      </c>
      <c r="C33" s="22" t="s">
        <v>35</v>
      </c>
      <c r="D33" s="47">
        <v>4458156998.7009983</v>
      </c>
      <c r="E33" s="25"/>
    </row>
    <row r="34" spans="2:7" x14ac:dyDescent="0.25">
      <c r="B34" s="38" t="s">
        <v>23</v>
      </c>
      <c r="C34" s="22" t="s">
        <v>6</v>
      </c>
      <c r="D34" s="12">
        <f>+D35</f>
        <v>5583200241.6648989</v>
      </c>
      <c r="E34" s="22"/>
    </row>
    <row r="35" spans="2:7" x14ac:dyDescent="0.25">
      <c r="B35" s="35" t="s">
        <v>21</v>
      </c>
      <c r="C35" s="22" t="s">
        <v>15</v>
      </c>
      <c r="D35" s="47">
        <v>5583200241.6648989</v>
      </c>
      <c r="E35" s="25"/>
      <c r="G35" s="32"/>
    </row>
    <row r="36" spans="2:7" x14ac:dyDescent="0.25">
      <c r="B36" s="19" t="s">
        <v>30</v>
      </c>
      <c r="C36" s="21" t="s">
        <v>6</v>
      </c>
      <c r="D36" s="16">
        <f>+D37</f>
        <v>1060592317.952</v>
      </c>
      <c r="E36" s="24">
        <f>+D36/$D$39</f>
        <v>3.0348176896810644E-2</v>
      </c>
      <c r="G36" s="32"/>
    </row>
    <row r="37" spans="2:7" ht="17.25" customHeight="1" x14ac:dyDescent="0.25">
      <c r="B37" s="38" t="s">
        <v>57</v>
      </c>
      <c r="C37" s="22" t="s">
        <v>6</v>
      </c>
      <c r="D37" s="12">
        <f>+D38</f>
        <v>1060592317.952</v>
      </c>
      <c r="E37" s="22"/>
    </row>
    <row r="38" spans="2:7" x14ac:dyDescent="0.25">
      <c r="B38" s="35" t="s">
        <v>66</v>
      </c>
      <c r="C38" s="23" t="s">
        <v>31</v>
      </c>
      <c r="D38" s="47">
        <v>1060592317.952</v>
      </c>
      <c r="E38" s="26"/>
      <c r="G38" s="32"/>
    </row>
    <row r="39" spans="2:7" ht="15" customHeight="1" x14ac:dyDescent="0.25">
      <c r="B39" s="33" t="s">
        <v>24</v>
      </c>
      <c r="C39" s="14" t="s">
        <v>6</v>
      </c>
      <c r="D39" s="27">
        <f>+D7+D10+D29+D36</f>
        <v>34947480422.241112</v>
      </c>
      <c r="E39" s="24">
        <f>+D39/D40</f>
        <v>7.8129476384329294E-2</v>
      </c>
    </row>
    <row r="40" spans="2:7" ht="17.25" customHeight="1" x14ac:dyDescent="0.25">
      <c r="B40" s="33" t="s">
        <v>25</v>
      </c>
      <c r="C40" s="14" t="s">
        <v>6</v>
      </c>
      <c r="D40" s="27">
        <v>447302120013.32001</v>
      </c>
      <c r="E40" s="24"/>
    </row>
    <row r="42" spans="2:7" x14ac:dyDescent="0.25">
      <c r="B42" s="53" t="s">
        <v>51</v>
      </c>
      <c r="C42" s="53"/>
      <c r="D42" s="53"/>
      <c r="E42" s="53"/>
    </row>
    <row r="43" spans="2:7" x14ac:dyDescent="0.25">
      <c r="B43" s="55" t="s">
        <v>52</v>
      </c>
      <c r="C43" s="55"/>
      <c r="D43" s="55"/>
      <c r="E43" s="55"/>
    </row>
    <row r="44" spans="2:7" x14ac:dyDescent="0.25">
      <c r="B44" s="55"/>
      <c r="C44" s="55"/>
      <c r="D44" s="55"/>
      <c r="E44" s="55"/>
    </row>
    <row r="45" spans="2:7" ht="17.25" x14ac:dyDescent="0.25">
      <c r="B45" s="48" t="s">
        <v>65</v>
      </c>
      <c r="C45" s="48"/>
      <c r="D45" s="48"/>
      <c r="E45" s="48"/>
    </row>
  </sheetData>
  <mergeCells count="8">
    <mergeCell ref="B42:E42"/>
    <mergeCell ref="B43:E44"/>
    <mergeCell ref="B1:E1"/>
    <mergeCell ref="B2:E2"/>
    <mergeCell ref="B3:E3"/>
    <mergeCell ref="B5:B6"/>
    <mergeCell ref="C5:C6"/>
    <mergeCell ref="D5:E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selection sqref="A1:XFD1048576"/>
    </sheetView>
  </sheetViews>
  <sheetFormatPr baseColWidth="10" defaultRowHeight="15" x14ac:dyDescent="0.25"/>
  <cols>
    <col min="1" max="1" width="51.85546875" style="29" customWidth="1"/>
    <col min="2" max="2" width="16.28515625" style="29" customWidth="1"/>
    <col min="3" max="3" width="25.42578125" style="29" bestFit="1" customWidth="1"/>
    <col min="4" max="4" width="14.5703125" style="29" customWidth="1"/>
    <col min="5" max="5" width="11.42578125" style="29"/>
    <col min="6" max="6" width="45" style="29" bestFit="1" customWidth="1"/>
    <col min="7" max="7" width="21.42578125" style="29" customWidth="1"/>
    <col min="8" max="8" width="17.85546875" style="29" bestFit="1" customWidth="1"/>
    <col min="9" max="16384" width="11.42578125" style="29"/>
  </cols>
  <sheetData>
    <row r="1" spans="1:8" x14ac:dyDescent="0.25">
      <c r="A1" s="56" t="s">
        <v>0</v>
      </c>
      <c r="B1" s="56"/>
      <c r="C1" s="56"/>
      <c r="D1" s="56"/>
    </row>
    <row r="2" spans="1:8" x14ac:dyDescent="0.25">
      <c r="A2" s="56" t="s">
        <v>50</v>
      </c>
      <c r="B2" s="56"/>
      <c r="C2" s="56"/>
      <c r="D2" s="56"/>
    </row>
    <row r="3" spans="1:8" x14ac:dyDescent="0.25">
      <c r="A3" s="56" t="s">
        <v>37</v>
      </c>
      <c r="B3" s="56"/>
      <c r="C3" s="56"/>
      <c r="D3" s="56"/>
    </row>
    <row r="4" spans="1:8" x14ac:dyDescent="0.25">
      <c r="A4" s="5"/>
      <c r="B4" s="5"/>
      <c r="C4" s="5"/>
      <c r="D4" s="5"/>
    </row>
    <row r="5" spans="1:8" x14ac:dyDescent="0.25">
      <c r="A5" s="57" t="s">
        <v>1</v>
      </c>
      <c r="B5" s="57" t="s">
        <v>2</v>
      </c>
      <c r="C5" s="58" t="s">
        <v>55</v>
      </c>
      <c r="D5" s="58"/>
    </row>
    <row r="6" spans="1:8" x14ac:dyDescent="0.25">
      <c r="A6" s="57"/>
      <c r="B6" s="57"/>
      <c r="C6" s="41" t="s">
        <v>3</v>
      </c>
      <c r="D6" s="41" t="s">
        <v>4</v>
      </c>
    </row>
    <row r="7" spans="1:8" x14ac:dyDescent="0.25">
      <c r="A7" s="34" t="s">
        <v>5</v>
      </c>
      <c r="B7" s="21" t="s">
        <v>6</v>
      </c>
      <c r="C7" s="18">
        <f>+C8</f>
        <v>18870337814.953602</v>
      </c>
      <c r="D7" s="24">
        <f>+C7/$C$35</f>
        <v>0.54378588903784564</v>
      </c>
      <c r="G7" s="30"/>
      <c r="H7" s="30"/>
    </row>
    <row r="8" spans="1:8" x14ac:dyDescent="0.25">
      <c r="A8" s="35" t="s">
        <v>7</v>
      </c>
      <c r="B8" s="22" t="s">
        <v>6</v>
      </c>
      <c r="C8" s="12">
        <f>+C9</f>
        <v>18870337814.953602</v>
      </c>
      <c r="D8" s="25"/>
      <c r="G8" s="30"/>
      <c r="H8" s="30"/>
    </row>
    <row r="9" spans="1:8" x14ac:dyDescent="0.25">
      <c r="A9" s="36" t="s">
        <v>8</v>
      </c>
      <c r="B9" s="22" t="s">
        <v>9</v>
      </c>
      <c r="C9" s="31">
        <v>18870337814.953602</v>
      </c>
      <c r="D9" s="22"/>
      <c r="G9" s="30"/>
      <c r="H9" s="30"/>
    </row>
    <row r="10" spans="1:8" x14ac:dyDescent="0.25">
      <c r="A10" s="19" t="s">
        <v>10</v>
      </c>
      <c r="B10" s="21" t="s">
        <v>6</v>
      </c>
      <c r="C10" s="16">
        <f>+C11+C15+C17+C19+C23+C13+C21</f>
        <v>2328012480.1214004</v>
      </c>
      <c r="D10" s="24">
        <f>+C10/$C$35</f>
        <v>6.708625720472447E-2</v>
      </c>
      <c r="G10" s="30"/>
      <c r="H10" s="30"/>
    </row>
    <row r="11" spans="1:8" x14ac:dyDescent="0.25">
      <c r="A11" s="36" t="s">
        <v>11</v>
      </c>
      <c r="B11" s="22" t="s">
        <v>6</v>
      </c>
      <c r="C11" s="12">
        <f>+C12</f>
        <v>222767721.30680001</v>
      </c>
      <c r="D11" s="22"/>
      <c r="G11" s="30"/>
      <c r="H11" s="30"/>
    </row>
    <row r="12" spans="1:8" x14ac:dyDescent="0.25">
      <c r="A12" s="35" t="s">
        <v>12</v>
      </c>
      <c r="B12" s="22" t="s">
        <v>13</v>
      </c>
      <c r="C12" s="31">
        <v>222767721.30680001</v>
      </c>
      <c r="D12" s="25"/>
      <c r="G12" s="30"/>
      <c r="H12" s="30"/>
    </row>
    <row r="13" spans="1:8" x14ac:dyDescent="0.25">
      <c r="A13" s="36" t="s">
        <v>14</v>
      </c>
      <c r="B13" s="22" t="s">
        <v>6</v>
      </c>
      <c r="C13" s="12">
        <f>+C14</f>
        <v>86071718.292999998</v>
      </c>
      <c r="D13" s="22"/>
      <c r="G13" s="30"/>
      <c r="H13" s="30"/>
    </row>
    <row r="14" spans="1:8" x14ac:dyDescent="0.25">
      <c r="A14" s="35" t="s">
        <v>12</v>
      </c>
      <c r="B14" s="22" t="s">
        <v>13</v>
      </c>
      <c r="C14" s="31">
        <v>86071718.292999998</v>
      </c>
      <c r="D14" s="25"/>
      <c r="G14" s="30"/>
      <c r="H14" s="30"/>
    </row>
    <row r="15" spans="1:8" x14ac:dyDescent="0.25">
      <c r="A15" s="36" t="s">
        <v>16</v>
      </c>
      <c r="B15" s="22" t="s">
        <v>6</v>
      </c>
      <c r="C15" s="12">
        <f>+C16</f>
        <v>1726223388.7169003</v>
      </c>
      <c r="D15" s="22"/>
      <c r="G15" s="30"/>
      <c r="H15" s="30"/>
    </row>
    <row r="16" spans="1:8" x14ac:dyDescent="0.25">
      <c r="A16" s="35" t="s">
        <v>12</v>
      </c>
      <c r="B16" s="22" t="s">
        <v>13</v>
      </c>
      <c r="C16" s="49">
        <v>1726223388.7169003</v>
      </c>
      <c r="D16" s="25"/>
      <c r="G16" s="30"/>
      <c r="H16" s="30"/>
    </row>
    <row r="17" spans="1:8" x14ac:dyDescent="0.25">
      <c r="A17" s="36" t="s">
        <v>17</v>
      </c>
      <c r="B17" s="22" t="s">
        <v>6</v>
      </c>
      <c r="C17" s="12">
        <f>+C18</f>
        <v>13109995.920700001</v>
      </c>
      <c r="D17" s="22"/>
      <c r="H17" s="30"/>
    </row>
    <row r="18" spans="1:8" x14ac:dyDescent="0.25">
      <c r="A18" s="35" t="s">
        <v>12</v>
      </c>
      <c r="B18" s="22" t="s">
        <v>18</v>
      </c>
      <c r="C18" s="49">
        <v>13109995.920700001</v>
      </c>
      <c r="D18" s="25"/>
    </row>
    <row r="19" spans="1:8" x14ac:dyDescent="0.25">
      <c r="A19" s="37" t="s">
        <v>26</v>
      </c>
      <c r="B19" s="22" t="s">
        <v>6</v>
      </c>
      <c r="C19" s="12">
        <f>+C20</f>
        <v>64098693.394699998</v>
      </c>
      <c r="D19" s="22"/>
    </row>
    <row r="20" spans="1:8" x14ac:dyDescent="0.25">
      <c r="A20" s="35" t="s">
        <v>12</v>
      </c>
      <c r="B20" s="22" t="s">
        <v>28</v>
      </c>
      <c r="C20" s="49">
        <v>64098693.394699998</v>
      </c>
      <c r="D20" s="25"/>
    </row>
    <row r="21" spans="1:8" x14ac:dyDescent="0.25">
      <c r="A21" s="37" t="s">
        <v>49</v>
      </c>
      <c r="B21" s="22" t="s">
        <v>6</v>
      </c>
      <c r="C21" s="12">
        <f>+C22</f>
        <v>14794263.001700001</v>
      </c>
      <c r="D21" s="22"/>
    </row>
    <row r="22" spans="1:8" x14ac:dyDescent="0.25">
      <c r="A22" s="35" t="s">
        <v>12</v>
      </c>
      <c r="B22" s="22" t="s">
        <v>13</v>
      </c>
      <c r="C22" s="13">
        <v>14794263.001700001</v>
      </c>
      <c r="D22" s="25"/>
    </row>
    <row r="23" spans="1:8" x14ac:dyDescent="0.25">
      <c r="A23" s="36" t="s">
        <v>45</v>
      </c>
      <c r="B23" s="22" t="s">
        <v>6</v>
      </c>
      <c r="C23" s="12">
        <f>+C24</f>
        <v>200946699.48759997</v>
      </c>
      <c r="D23" s="22"/>
    </row>
    <row r="24" spans="1:8" x14ac:dyDescent="0.25">
      <c r="A24" s="35" t="s">
        <v>12</v>
      </c>
      <c r="B24" s="22" t="s">
        <v>13</v>
      </c>
      <c r="C24" s="49">
        <v>200946699.48759997</v>
      </c>
      <c r="D24" s="25"/>
    </row>
    <row r="25" spans="1:8" x14ac:dyDescent="0.25">
      <c r="A25" s="19" t="s">
        <v>19</v>
      </c>
      <c r="B25" s="21" t="s">
        <v>6</v>
      </c>
      <c r="C25" s="16">
        <f>+C26+C30+C28</f>
        <v>12450171526.3144</v>
      </c>
      <c r="D25" s="24">
        <f>+C25/$C$35</f>
        <v>0.35877617340509671</v>
      </c>
    </row>
    <row r="26" spans="1:8" x14ac:dyDescent="0.25">
      <c r="A26" s="38" t="s">
        <v>20</v>
      </c>
      <c r="B26" s="22" t="s">
        <v>6</v>
      </c>
      <c r="C26" s="12">
        <f>+C27</f>
        <v>2520957186.3507013</v>
      </c>
      <c r="D26" s="22"/>
    </row>
    <row r="27" spans="1:8" x14ac:dyDescent="0.25">
      <c r="A27" s="35" t="s">
        <v>21</v>
      </c>
      <c r="B27" s="22" t="s">
        <v>22</v>
      </c>
      <c r="C27" s="49">
        <v>2520957186.3507013</v>
      </c>
      <c r="D27" s="25"/>
    </row>
    <row r="28" spans="1:8" x14ac:dyDescent="0.25">
      <c r="A28" s="36" t="s">
        <v>46</v>
      </c>
      <c r="B28" s="22" t="s">
        <v>6</v>
      </c>
      <c r="C28" s="12">
        <f>+C29</f>
        <v>4357225792.8072996</v>
      </c>
      <c r="D28" s="25"/>
    </row>
    <row r="29" spans="1:8" x14ac:dyDescent="0.25">
      <c r="A29" s="35" t="s">
        <v>21</v>
      </c>
      <c r="B29" s="22" t="s">
        <v>35</v>
      </c>
      <c r="C29" s="49">
        <v>4357225792.8072996</v>
      </c>
      <c r="D29" s="25"/>
    </row>
    <row r="30" spans="1:8" x14ac:dyDescent="0.25">
      <c r="A30" s="38" t="s">
        <v>23</v>
      </c>
      <c r="B30" s="22" t="s">
        <v>6</v>
      </c>
      <c r="C30" s="12">
        <f>+C31</f>
        <v>5571988547.1563997</v>
      </c>
      <c r="D30" s="22"/>
    </row>
    <row r="31" spans="1:8" ht="14.25" customHeight="1" x14ac:dyDescent="0.25">
      <c r="A31" s="35" t="s">
        <v>21</v>
      </c>
      <c r="B31" s="22" t="s">
        <v>15</v>
      </c>
      <c r="C31" s="49">
        <v>5571988547.1563997</v>
      </c>
      <c r="D31" s="25"/>
    </row>
    <row r="32" spans="1:8" x14ac:dyDescent="0.25">
      <c r="A32" s="19" t="s">
        <v>30</v>
      </c>
      <c r="B32" s="21" t="s">
        <v>6</v>
      </c>
      <c r="C32" s="16">
        <f>+C33</f>
        <v>1053257307.786</v>
      </c>
      <c r="D32" s="24">
        <f>+C32/$C$35</f>
        <v>3.0351680352333221E-2</v>
      </c>
    </row>
    <row r="33" spans="1:6" ht="16.5" customHeight="1" x14ac:dyDescent="0.25">
      <c r="A33" s="46" t="s">
        <v>57</v>
      </c>
      <c r="B33" s="22" t="s">
        <v>6</v>
      </c>
      <c r="C33" s="12">
        <f>+C34</f>
        <v>1053257307.786</v>
      </c>
      <c r="D33" s="22"/>
      <c r="F33" s="32"/>
    </row>
    <row r="34" spans="1:6" ht="12.75" customHeight="1" x14ac:dyDescent="0.25">
      <c r="A34" s="11" t="s">
        <v>66</v>
      </c>
      <c r="B34" s="23" t="s">
        <v>31</v>
      </c>
      <c r="C34" s="49">
        <v>1053257307.786</v>
      </c>
      <c r="D34" s="26"/>
      <c r="F34" s="32"/>
    </row>
    <row r="35" spans="1:6" x14ac:dyDescent="0.25">
      <c r="A35" s="33" t="s">
        <v>24</v>
      </c>
      <c r="B35" s="14" t="s">
        <v>6</v>
      </c>
      <c r="C35" s="27">
        <f>+C7+C10+C25+C32</f>
        <v>34701779129.1754</v>
      </c>
      <c r="D35" s="24">
        <f>+C35/C36</f>
        <v>7.8516313996458184E-2</v>
      </c>
    </row>
    <row r="36" spans="1:6" x14ac:dyDescent="0.25">
      <c r="A36" s="33" t="s">
        <v>25</v>
      </c>
      <c r="B36" s="14" t="s">
        <v>6</v>
      </c>
      <c r="C36" s="27">
        <v>441969029910.65997</v>
      </c>
      <c r="D36" s="24"/>
      <c r="F36" s="32"/>
    </row>
    <row r="37" spans="1:6" ht="15" customHeight="1" x14ac:dyDescent="0.25"/>
    <row r="38" spans="1:6" ht="17.25" customHeight="1" x14ac:dyDescent="0.25">
      <c r="A38" s="59" t="s">
        <v>67</v>
      </c>
      <c r="B38" s="59"/>
      <c r="C38" s="59"/>
      <c r="D38" s="59"/>
    </row>
    <row r="39" spans="1:6" x14ac:dyDescent="0.25">
      <c r="A39" s="60" t="s">
        <v>68</v>
      </c>
      <c r="B39" s="60"/>
      <c r="C39" s="60"/>
      <c r="D39" s="60"/>
    </row>
    <row r="40" spans="1:6" x14ac:dyDescent="0.25">
      <c r="A40" s="60"/>
      <c r="B40" s="60"/>
      <c r="C40" s="60"/>
      <c r="D40" s="60"/>
    </row>
    <row r="41" spans="1:6" ht="17.25" x14ac:dyDescent="0.25">
      <c r="A41" s="1" t="s">
        <v>65</v>
      </c>
      <c r="B41" s="1"/>
      <c r="C41" s="1"/>
      <c r="D41" s="1"/>
    </row>
  </sheetData>
  <mergeCells count="8">
    <mergeCell ref="A38:D38"/>
    <mergeCell ref="A39:D40"/>
    <mergeCell ref="A1:D1"/>
    <mergeCell ref="A2:D2"/>
    <mergeCell ref="A3:D3"/>
    <mergeCell ref="A5:A6"/>
    <mergeCell ref="B5:B6"/>
    <mergeCell ref="C5:D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sqref="A1:XFD1048576"/>
    </sheetView>
  </sheetViews>
  <sheetFormatPr baseColWidth="10" defaultRowHeight="15" x14ac:dyDescent="0.25"/>
  <cols>
    <col min="1" max="1" width="51.85546875" style="29" customWidth="1"/>
    <col min="2" max="2" width="16.28515625" style="29" customWidth="1"/>
    <col min="3" max="3" width="18.5703125" style="29" bestFit="1" customWidth="1"/>
    <col min="4" max="4" width="14.5703125" style="29" customWidth="1"/>
    <col min="5" max="5" width="11.42578125" style="29"/>
    <col min="6" max="6" width="45" style="29" bestFit="1" customWidth="1"/>
    <col min="7" max="7" width="21.42578125" style="29" customWidth="1"/>
    <col min="8" max="8" width="17.85546875" style="29" bestFit="1" customWidth="1"/>
    <col min="9" max="16384" width="11.42578125" style="29"/>
  </cols>
  <sheetData>
    <row r="1" spans="1:8" x14ac:dyDescent="0.25">
      <c r="A1" s="56" t="s">
        <v>0</v>
      </c>
      <c r="B1" s="56"/>
      <c r="C1" s="56"/>
      <c r="D1" s="56"/>
    </row>
    <row r="2" spans="1:8" x14ac:dyDescent="0.25">
      <c r="A2" s="56" t="s">
        <v>48</v>
      </c>
      <c r="B2" s="56"/>
      <c r="C2" s="56"/>
      <c r="D2" s="56"/>
    </row>
    <row r="3" spans="1:8" x14ac:dyDescent="0.25">
      <c r="A3" s="56" t="s">
        <v>37</v>
      </c>
      <c r="B3" s="56"/>
      <c r="C3" s="56"/>
      <c r="D3" s="56"/>
    </row>
    <row r="4" spans="1:8" x14ac:dyDescent="0.25">
      <c r="A4" s="39"/>
      <c r="B4" s="39"/>
      <c r="C4" s="39"/>
      <c r="D4" s="39"/>
    </row>
    <row r="5" spans="1:8" x14ac:dyDescent="0.25">
      <c r="A5" s="5"/>
      <c r="B5" s="5"/>
      <c r="C5" s="5"/>
      <c r="D5" s="5"/>
    </row>
    <row r="6" spans="1:8" x14ac:dyDescent="0.25">
      <c r="A6" s="57" t="s">
        <v>1</v>
      </c>
      <c r="B6" s="57" t="s">
        <v>2</v>
      </c>
      <c r="C6" s="58" t="s">
        <v>55</v>
      </c>
      <c r="D6" s="58"/>
    </row>
    <row r="7" spans="1:8" x14ac:dyDescent="0.25">
      <c r="A7" s="57"/>
      <c r="B7" s="57"/>
      <c r="C7" s="41" t="s">
        <v>3</v>
      </c>
      <c r="D7" s="41" t="s">
        <v>4</v>
      </c>
    </row>
    <row r="8" spans="1:8" x14ac:dyDescent="0.25">
      <c r="A8" s="17" t="s">
        <v>5</v>
      </c>
      <c r="B8" s="21" t="s">
        <v>6</v>
      </c>
      <c r="C8" s="18">
        <f>+C9</f>
        <v>18215033104.521492</v>
      </c>
      <c r="D8" s="24">
        <f>+C8/$C$38</f>
        <v>0.53885261549898855</v>
      </c>
      <c r="G8" s="30"/>
      <c r="H8" s="30"/>
    </row>
    <row r="9" spans="1:8" x14ac:dyDescent="0.25">
      <c r="A9" s="11" t="s">
        <v>7</v>
      </c>
      <c r="B9" s="22" t="s">
        <v>6</v>
      </c>
      <c r="C9" s="12">
        <f>+C10</f>
        <v>18215033104.521492</v>
      </c>
      <c r="D9" s="25"/>
      <c r="G9" s="30"/>
      <c r="H9" s="30"/>
    </row>
    <row r="10" spans="1:8" x14ac:dyDescent="0.25">
      <c r="A10" s="6" t="s">
        <v>8</v>
      </c>
      <c r="B10" s="22" t="s">
        <v>9</v>
      </c>
      <c r="C10" s="31">
        <v>18215033104.521492</v>
      </c>
      <c r="D10" s="22"/>
      <c r="G10" s="30"/>
      <c r="H10" s="30"/>
    </row>
    <row r="11" spans="1:8" x14ac:dyDescent="0.25">
      <c r="A11" s="19" t="s">
        <v>10</v>
      </c>
      <c r="B11" s="21" t="s">
        <v>6</v>
      </c>
      <c r="C11" s="16">
        <f>+C12+C18+C20+C22+C26+C16+C14+C24</f>
        <v>2271357919.3148007</v>
      </c>
      <c r="D11" s="24">
        <f>+C11/$C$38</f>
        <v>6.7193243544163936E-2</v>
      </c>
      <c r="G11" s="30"/>
      <c r="H11" s="30"/>
    </row>
    <row r="12" spans="1:8" x14ac:dyDescent="0.25">
      <c r="A12" s="6" t="s">
        <v>11</v>
      </c>
      <c r="B12" s="22" t="s">
        <v>6</v>
      </c>
      <c r="C12" s="12">
        <f>+C13</f>
        <v>185106632.14140001</v>
      </c>
      <c r="D12" s="22"/>
      <c r="G12" s="30"/>
      <c r="H12" s="30"/>
    </row>
    <row r="13" spans="1:8" x14ac:dyDescent="0.25">
      <c r="A13" s="11" t="s">
        <v>12</v>
      </c>
      <c r="B13" s="22" t="s">
        <v>13</v>
      </c>
      <c r="C13" s="31">
        <v>185106632.14140001</v>
      </c>
      <c r="D13" s="25"/>
      <c r="G13" s="30"/>
      <c r="H13" s="30"/>
    </row>
    <row r="14" spans="1:8" x14ac:dyDescent="0.25">
      <c r="A14" s="6" t="s">
        <v>27</v>
      </c>
      <c r="B14" s="22" t="s">
        <v>6</v>
      </c>
      <c r="C14" s="12">
        <f>+C15</f>
        <v>95570379.412599996</v>
      </c>
      <c r="D14" s="25"/>
      <c r="G14" s="30"/>
      <c r="H14" s="30"/>
    </row>
    <row r="15" spans="1:8" x14ac:dyDescent="0.25">
      <c r="A15" s="11" t="s">
        <v>12</v>
      </c>
      <c r="B15" s="22" t="s">
        <v>28</v>
      </c>
      <c r="C15" s="31">
        <v>95570379.412599996</v>
      </c>
      <c r="D15" s="25"/>
      <c r="G15" s="30"/>
      <c r="H15" s="30"/>
    </row>
    <row r="16" spans="1:8" x14ac:dyDescent="0.25">
      <c r="A16" s="6" t="s">
        <v>14</v>
      </c>
      <c r="B16" s="22" t="s">
        <v>6</v>
      </c>
      <c r="C16" s="12">
        <f>+C17</f>
        <v>174282222.75440001</v>
      </c>
      <c r="D16" s="22"/>
      <c r="G16" s="30"/>
      <c r="H16" s="30"/>
    </row>
    <row r="17" spans="1:8" x14ac:dyDescent="0.25">
      <c r="A17" s="11" t="s">
        <v>12</v>
      </c>
      <c r="B17" s="22" t="s">
        <v>13</v>
      </c>
      <c r="C17" s="31">
        <v>174282222.75440001</v>
      </c>
      <c r="D17" s="25"/>
      <c r="G17" s="30"/>
      <c r="H17" s="30"/>
    </row>
    <row r="18" spans="1:8" x14ac:dyDescent="0.25">
      <c r="A18" s="6" t="s">
        <v>16</v>
      </c>
      <c r="B18" s="22" t="s">
        <v>6</v>
      </c>
      <c r="C18" s="12">
        <f>+C19</f>
        <v>1556915962.3545001</v>
      </c>
      <c r="D18" s="22"/>
      <c r="G18" s="30"/>
      <c r="H18" s="30"/>
    </row>
    <row r="19" spans="1:8" x14ac:dyDescent="0.25">
      <c r="A19" s="11" t="s">
        <v>12</v>
      </c>
      <c r="B19" s="22" t="s">
        <v>13</v>
      </c>
      <c r="C19" s="3">
        <v>1556915962.3545001</v>
      </c>
      <c r="D19" s="25"/>
      <c r="G19" s="30"/>
      <c r="H19" s="30"/>
    </row>
    <row r="20" spans="1:8" x14ac:dyDescent="0.25">
      <c r="A20" s="6" t="s">
        <v>17</v>
      </c>
      <c r="B20" s="22" t="s">
        <v>6</v>
      </c>
      <c r="C20" s="12">
        <f>+C21</f>
        <v>13052250.772600001</v>
      </c>
      <c r="D20" s="22"/>
      <c r="H20" s="30"/>
    </row>
    <row r="21" spans="1:8" x14ac:dyDescent="0.25">
      <c r="A21" s="11" t="s">
        <v>12</v>
      </c>
      <c r="B21" s="22" t="s">
        <v>18</v>
      </c>
      <c r="C21" s="3">
        <v>13052250.772600001</v>
      </c>
      <c r="D21" s="25"/>
    </row>
    <row r="22" spans="1:8" x14ac:dyDescent="0.25">
      <c r="A22" s="7" t="s">
        <v>26</v>
      </c>
      <c r="B22" s="22" t="s">
        <v>6</v>
      </c>
      <c r="C22" s="12">
        <f>+C23</f>
        <v>30078868.1932</v>
      </c>
      <c r="D22" s="22"/>
    </row>
    <row r="23" spans="1:8" x14ac:dyDescent="0.25">
      <c r="A23" s="11" t="s">
        <v>12</v>
      </c>
      <c r="B23" s="22" t="s">
        <v>28</v>
      </c>
      <c r="C23" s="3">
        <v>30078868.1932</v>
      </c>
      <c r="D23" s="25"/>
    </row>
    <row r="24" spans="1:8" x14ac:dyDescent="0.25">
      <c r="A24" s="6" t="s">
        <v>29</v>
      </c>
      <c r="B24" s="22" t="s">
        <v>6</v>
      </c>
      <c r="C24" s="12">
        <f>+C25</f>
        <v>15271514.910899999</v>
      </c>
      <c r="D24" s="22"/>
    </row>
    <row r="25" spans="1:8" x14ac:dyDescent="0.25">
      <c r="A25" s="11" t="s">
        <v>12</v>
      </c>
      <c r="B25" s="22" t="s">
        <v>13</v>
      </c>
      <c r="C25" s="13">
        <v>15271514.910899999</v>
      </c>
      <c r="D25" s="25"/>
    </row>
    <row r="26" spans="1:8" x14ac:dyDescent="0.25">
      <c r="A26" s="6" t="s">
        <v>56</v>
      </c>
      <c r="B26" s="22" t="s">
        <v>6</v>
      </c>
      <c r="C26" s="12">
        <f>+C27</f>
        <v>201080088.77520001</v>
      </c>
      <c r="D26" s="22"/>
    </row>
    <row r="27" spans="1:8" x14ac:dyDescent="0.25">
      <c r="A27" s="11" t="s">
        <v>12</v>
      </c>
      <c r="B27" s="22" t="s">
        <v>13</v>
      </c>
      <c r="C27" s="3">
        <v>201080088.77520001</v>
      </c>
      <c r="D27" s="25"/>
    </row>
    <row r="28" spans="1:8" x14ac:dyDescent="0.25">
      <c r="A28" s="20" t="s">
        <v>19</v>
      </c>
      <c r="B28" s="21" t="s">
        <v>6</v>
      </c>
      <c r="C28" s="16">
        <f>+C29+C33+C31</f>
        <v>12270953407.829302</v>
      </c>
      <c r="D28" s="24">
        <f>+C28/$C$38</f>
        <v>0.36300978980014592</v>
      </c>
    </row>
    <row r="29" spans="1:8" x14ac:dyDescent="0.25">
      <c r="A29" s="8" t="s">
        <v>20</v>
      </c>
      <c r="B29" s="22" t="s">
        <v>6</v>
      </c>
      <c r="C29" s="12">
        <f>+C30</f>
        <v>2519665053.0556002</v>
      </c>
      <c r="D29" s="22"/>
    </row>
    <row r="30" spans="1:8" x14ac:dyDescent="0.25">
      <c r="A30" s="11" t="s">
        <v>21</v>
      </c>
      <c r="B30" s="22" t="s">
        <v>22</v>
      </c>
      <c r="C30" s="3">
        <v>2519665053.0556002</v>
      </c>
      <c r="D30" s="25"/>
    </row>
    <row r="31" spans="1:8" x14ac:dyDescent="0.25">
      <c r="A31" s="6" t="s">
        <v>46</v>
      </c>
      <c r="B31" s="22" t="s">
        <v>6</v>
      </c>
      <c r="C31" s="12">
        <f>+C32</f>
        <v>4189834314.0317998</v>
      </c>
      <c r="D31" s="25"/>
    </row>
    <row r="32" spans="1:8" x14ac:dyDescent="0.25">
      <c r="A32" s="11" t="s">
        <v>21</v>
      </c>
      <c r="B32" s="22" t="s">
        <v>35</v>
      </c>
      <c r="C32" s="3">
        <v>4189834314.0317998</v>
      </c>
      <c r="D32" s="25"/>
    </row>
    <row r="33" spans="1:6" x14ac:dyDescent="0.25">
      <c r="A33" s="8" t="s">
        <v>23</v>
      </c>
      <c r="B33" s="22" t="s">
        <v>6</v>
      </c>
      <c r="C33" s="12">
        <f>+C34</f>
        <v>5561454040.7419014</v>
      </c>
      <c r="D33" s="22"/>
    </row>
    <row r="34" spans="1:6" ht="16.5" customHeight="1" x14ac:dyDescent="0.25">
      <c r="A34" s="11" t="s">
        <v>21</v>
      </c>
      <c r="B34" s="22" t="s">
        <v>15</v>
      </c>
      <c r="C34" s="3">
        <v>5561454040.7419014</v>
      </c>
      <c r="D34" s="25"/>
    </row>
    <row r="35" spans="1:6" x14ac:dyDescent="0.25">
      <c r="A35" s="20" t="s">
        <v>30</v>
      </c>
      <c r="B35" s="21" t="s">
        <v>6</v>
      </c>
      <c r="C35" s="16">
        <f>+C36</f>
        <v>1046023280.7728</v>
      </c>
      <c r="D35" s="24">
        <f>+C35/$C$38</f>
        <v>3.0944351156701522E-2</v>
      </c>
    </row>
    <row r="36" spans="1:6" ht="17.25" customHeight="1" x14ac:dyDescent="0.25">
      <c r="A36" s="9" t="s">
        <v>59</v>
      </c>
      <c r="B36" s="22" t="s">
        <v>6</v>
      </c>
      <c r="C36" s="12">
        <f>+C37</f>
        <v>1046023280.7728</v>
      </c>
      <c r="D36" s="22"/>
      <c r="F36" s="32"/>
    </row>
    <row r="37" spans="1:6" x14ac:dyDescent="0.25">
      <c r="A37" s="45" t="s">
        <v>66</v>
      </c>
      <c r="B37" s="23" t="s">
        <v>31</v>
      </c>
      <c r="C37" s="3">
        <v>1046023280.7728</v>
      </c>
      <c r="D37" s="26"/>
      <c r="F37" s="32"/>
    </row>
    <row r="38" spans="1:6" x14ac:dyDescent="0.25">
      <c r="A38" s="28" t="s">
        <v>24</v>
      </c>
      <c r="B38" s="14" t="s">
        <v>6</v>
      </c>
      <c r="C38" s="27">
        <f>+C8+C11+C28+C35</f>
        <v>33803367712.438396</v>
      </c>
      <c r="D38" s="24">
        <f>+C38/C39</f>
        <v>7.7766593266137066E-2</v>
      </c>
    </row>
    <row r="39" spans="1:6" x14ac:dyDescent="0.25">
      <c r="A39" s="28" t="s">
        <v>25</v>
      </c>
      <c r="B39" s="14" t="s">
        <v>6</v>
      </c>
      <c r="C39" s="27">
        <v>434677234693.23999</v>
      </c>
      <c r="D39" s="24"/>
      <c r="F39" s="32"/>
    </row>
    <row r="40" spans="1:6" ht="15" customHeight="1" x14ac:dyDescent="0.25"/>
    <row r="41" spans="1:6" ht="17.25" x14ac:dyDescent="0.25">
      <c r="A41" s="59" t="s">
        <v>69</v>
      </c>
      <c r="B41" s="59"/>
      <c r="C41" s="59"/>
      <c r="D41" s="59"/>
    </row>
    <row r="42" spans="1:6" x14ac:dyDescent="0.25">
      <c r="A42" s="60" t="s">
        <v>70</v>
      </c>
      <c r="B42" s="60"/>
      <c r="C42" s="60"/>
      <c r="D42" s="60"/>
    </row>
    <row r="43" spans="1:6" x14ac:dyDescent="0.25">
      <c r="A43" s="60"/>
      <c r="B43" s="60"/>
      <c r="C43" s="60"/>
      <c r="D43" s="60"/>
    </row>
    <row r="44" spans="1:6" ht="17.25" x14ac:dyDescent="0.25">
      <c r="A44" s="1" t="s">
        <v>65</v>
      </c>
      <c r="B44" s="1"/>
      <c r="C44" s="1"/>
      <c r="D44" s="1"/>
    </row>
  </sheetData>
  <mergeCells count="8">
    <mergeCell ref="A41:D41"/>
    <mergeCell ref="A42:D43"/>
    <mergeCell ref="A1:D1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sqref="A1:XFD1048576"/>
    </sheetView>
  </sheetViews>
  <sheetFormatPr baseColWidth="10" defaultRowHeight="15" x14ac:dyDescent="0.25"/>
  <cols>
    <col min="1" max="1" width="51.85546875" style="29" customWidth="1"/>
    <col min="2" max="2" width="16.28515625" style="29" customWidth="1"/>
    <col min="3" max="3" width="18.5703125" style="29" bestFit="1" customWidth="1"/>
    <col min="4" max="4" width="14.5703125" style="29" customWidth="1"/>
    <col min="5" max="5" width="11.42578125" style="29"/>
    <col min="6" max="6" width="45" style="29" bestFit="1" customWidth="1"/>
    <col min="7" max="7" width="21.42578125" style="29" customWidth="1"/>
    <col min="8" max="8" width="17.85546875" style="29" bestFit="1" customWidth="1"/>
    <col min="9" max="16384" width="11.42578125" style="29"/>
  </cols>
  <sheetData>
    <row r="1" spans="1:8" x14ac:dyDescent="0.25">
      <c r="A1" s="56" t="s">
        <v>0</v>
      </c>
      <c r="B1" s="56"/>
      <c r="C1" s="56"/>
      <c r="D1" s="56"/>
    </row>
    <row r="2" spans="1:8" x14ac:dyDescent="0.25">
      <c r="A2" s="56" t="s">
        <v>44</v>
      </c>
      <c r="B2" s="56"/>
      <c r="C2" s="56"/>
      <c r="D2" s="56"/>
    </row>
    <row r="3" spans="1:8" x14ac:dyDescent="0.25">
      <c r="A3" s="56" t="s">
        <v>37</v>
      </c>
      <c r="B3" s="56"/>
      <c r="C3" s="56"/>
      <c r="D3" s="56"/>
    </row>
    <row r="4" spans="1:8" x14ac:dyDescent="0.25">
      <c r="A4" s="39"/>
      <c r="B4" s="39"/>
      <c r="C4" s="39"/>
      <c r="D4" s="39"/>
    </row>
    <row r="5" spans="1:8" x14ac:dyDescent="0.25">
      <c r="A5" s="5"/>
      <c r="B5" s="5"/>
      <c r="C5" s="5"/>
      <c r="D5" s="5"/>
    </row>
    <row r="6" spans="1:8" x14ac:dyDescent="0.25">
      <c r="A6" s="57" t="s">
        <v>1</v>
      </c>
      <c r="B6" s="57" t="s">
        <v>2</v>
      </c>
      <c r="C6" s="58" t="s">
        <v>55</v>
      </c>
      <c r="D6" s="58"/>
    </row>
    <row r="7" spans="1:8" x14ac:dyDescent="0.25">
      <c r="A7" s="57"/>
      <c r="B7" s="57"/>
      <c r="C7" s="41" t="s">
        <v>3</v>
      </c>
      <c r="D7" s="41" t="s">
        <v>4</v>
      </c>
    </row>
    <row r="8" spans="1:8" x14ac:dyDescent="0.25">
      <c r="A8" s="17" t="s">
        <v>5</v>
      </c>
      <c r="B8" s="21" t="s">
        <v>6</v>
      </c>
      <c r="C8" s="18">
        <f>+C9</f>
        <v>17748763765.159908</v>
      </c>
      <c r="D8" s="24">
        <f>+C8/$C$38</f>
        <v>0.5339125478174872</v>
      </c>
      <c r="G8" s="30"/>
      <c r="H8" s="30"/>
    </row>
    <row r="9" spans="1:8" x14ac:dyDescent="0.25">
      <c r="A9" s="11" t="s">
        <v>7</v>
      </c>
      <c r="B9" s="22" t="s">
        <v>6</v>
      </c>
      <c r="C9" s="12">
        <f>+C10</f>
        <v>17748763765.159908</v>
      </c>
      <c r="D9" s="25"/>
      <c r="G9" s="30"/>
      <c r="H9" s="30"/>
    </row>
    <row r="10" spans="1:8" x14ac:dyDescent="0.25">
      <c r="A10" s="6" t="s">
        <v>8</v>
      </c>
      <c r="B10" s="22" t="s">
        <v>9</v>
      </c>
      <c r="C10" s="31">
        <v>17748763765.159908</v>
      </c>
      <c r="D10" s="22"/>
      <c r="G10" s="30"/>
      <c r="H10" s="30"/>
    </row>
    <row r="11" spans="1:8" x14ac:dyDescent="0.25">
      <c r="A11" s="19" t="s">
        <v>10</v>
      </c>
      <c r="B11" s="21" t="s">
        <v>6</v>
      </c>
      <c r="C11" s="16">
        <f>+C12+C18+C20+C22+C26+C16+C14+C24</f>
        <v>3445821102.4801993</v>
      </c>
      <c r="D11" s="24">
        <f>+C11/$C$38</f>
        <v>0.10365607140255328</v>
      </c>
      <c r="G11" s="30"/>
      <c r="H11" s="30"/>
    </row>
    <row r="12" spans="1:8" x14ac:dyDescent="0.25">
      <c r="A12" s="6" t="s">
        <v>11</v>
      </c>
      <c r="B12" s="22" t="s">
        <v>6</v>
      </c>
      <c r="C12" s="12">
        <f>+C13</f>
        <v>40283244.111600004</v>
      </c>
      <c r="D12" s="22"/>
      <c r="G12" s="30"/>
      <c r="H12" s="30"/>
    </row>
    <row r="13" spans="1:8" x14ac:dyDescent="0.25">
      <c r="A13" s="11" t="s">
        <v>12</v>
      </c>
      <c r="B13" s="22" t="s">
        <v>13</v>
      </c>
      <c r="C13" s="31">
        <v>40283244.111600004</v>
      </c>
      <c r="D13" s="25"/>
      <c r="G13" s="30"/>
      <c r="H13" s="30"/>
    </row>
    <row r="14" spans="1:8" x14ac:dyDescent="0.25">
      <c r="A14" s="6" t="s">
        <v>27</v>
      </c>
      <c r="B14" s="22" t="s">
        <v>6</v>
      </c>
      <c r="C14" s="12">
        <f>+C15</f>
        <v>95249313.801100001</v>
      </c>
      <c r="D14" s="25"/>
      <c r="G14" s="30"/>
      <c r="H14" s="30"/>
    </row>
    <row r="15" spans="1:8" x14ac:dyDescent="0.25">
      <c r="A15" s="11" t="s">
        <v>12</v>
      </c>
      <c r="B15" s="22" t="s">
        <v>28</v>
      </c>
      <c r="C15" s="31">
        <v>95249313.801100001</v>
      </c>
      <c r="D15" s="25"/>
      <c r="G15" s="30"/>
      <c r="H15" s="30"/>
    </row>
    <row r="16" spans="1:8" x14ac:dyDescent="0.25">
      <c r="A16" s="6" t="s">
        <v>14</v>
      </c>
      <c r="B16" s="22" t="s">
        <v>6</v>
      </c>
      <c r="C16" s="12">
        <f>+C17</f>
        <v>596263709.90579987</v>
      </c>
      <c r="D16" s="22"/>
      <c r="G16" s="30"/>
      <c r="H16" s="30"/>
    </row>
    <row r="17" spans="1:8" x14ac:dyDescent="0.25">
      <c r="A17" s="11" t="s">
        <v>12</v>
      </c>
      <c r="B17" s="22" t="s">
        <v>13</v>
      </c>
      <c r="C17" s="31">
        <v>596263709.90579987</v>
      </c>
      <c r="D17" s="25"/>
      <c r="G17" s="30"/>
      <c r="H17" s="30"/>
    </row>
    <row r="18" spans="1:8" x14ac:dyDescent="0.25">
      <c r="A18" s="6" t="s">
        <v>16</v>
      </c>
      <c r="B18" s="22" t="s">
        <v>6</v>
      </c>
      <c r="C18" s="12">
        <f>+C19</f>
        <v>1326798395.7300999</v>
      </c>
      <c r="D18" s="22"/>
      <c r="G18" s="30"/>
      <c r="H18" s="30"/>
    </row>
    <row r="19" spans="1:8" x14ac:dyDescent="0.25">
      <c r="A19" s="11" t="s">
        <v>12</v>
      </c>
      <c r="B19" s="22" t="s">
        <v>13</v>
      </c>
      <c r="C19" s="31">
        <v>1326798395.7300999</v>
      </c>
      <c r="D19" s="25"/>
      <c r="G19" s="30"/>
      <c r="H19" s="30"/>
    </row>
    <row r="20" spans="1:8" x14ac:dyDescent="0.25">
      <c r="A20" s="6" t="s">
        <v>17</v>
      </c>
      <c r="B20" s="22" t="s">
        <v>6</v>
      </c>
      <c r="C20" s="12">
        <f>+C21</f>
        <v>13016654.5922</v>
      </c>
      <c r="D20" s="22"/>
      <c r="H20" s="30"/>
    </row>
    <row r="21" spans="1:8" x14ac:dyDescent="0.25">
      <c r="A21" s="11" t="s">
        <v>12</v>
      </c>
      <c r="B21" s="22" t="s">
        <v>18</v>
      </c>
      <c r="C21" s="31">
        <v>13016654.5922</v>
      </c>
      <c r="D21" s="25"/>
    </row>
    <row r="22" spans="1:8" x14ac:dyDescent="0.25">
      <c r="A22" s="7" t="s">
        <v>26</v>
      </c>
      <c r="B22" s="22" t="s">
        <v>6</v>
      </c>
      <c r="C22" s="12">
        <f>+C23</f>
        <v>30006577.148399998</v>
      </c>
      <c r="D22" s="22"/>
    </row>
    <row r="23" spans="1:8" x14ac:dyDescent="0.25">
      <c r="A23" s="11" t="s">
        <v>12</v>
      </c>
      <c r="B23" s="22" t="s">
        <v>28</v>
      </c>
      <c r="C23" s="31">
        <v>30006577.148399998</v>
      </c>
      <c r="D23" s="25"/>
    </row>
    <row r="24" spans="1:8" x14ac:dyDescent="0.25">
      <c r="A24" s="6" t="s">
        <v>29</v>
      </c>
      <c r="B24" s="22" t="s">
        <v>6</v>
      </c>
      <c r="C24" s="12">
        <f>+C25</f>
        <v>14020979.307899999</v>
      </c>
      <c r="D24" s="22"/>
    </row>
    <row r="25" spans="1:8" x14ac:dyDescent="0.25">
      <c r="A25" s="11" t="s">
        <v>12</v>
      </c>
      <c r="B25" s="22" t="s">
        <v>13</v>
      </c>
      <c r="C25" s="13">
        <v>14020979.307899999</v>
      </c>
      <c r="D25" s="25"/>
    </row>
    <row r="26" spans="1:8" x14ac:dyDescent="0.25">
      <c r="A26" s="6" t="s">
        <v>56</v>
      </c>
      <c r="B26" s="22" t="s">
        <v>6</v>
      </c>
      <c r="C26" s="12">
        <f>+C27</f>
        <v>1330182227.8831</v>
      </c>
      <c r="D26" s="22"/>
    </row>
    <row r="27" spans="1:8" x14ac:dyDescent="0.25">
      <c r="A27" s="11" t="s">
        <v>12</v>
      </c>
      <c r="B27" s="22" t="s">
        <v>13</v>
      </c>
      <c r="C27" s="31">
        <v>1330182227.8831</v>
      </c>
      <c r="D27" s="25"/>
    </row>
    <row r="28" spans="1:8" x14ac:dyDescent="0.25">
      <c r="A28" s="20" t="s">
        <v>19</v>
      </c>
      <c r="B28" s="21" t="s">
        <v>6</v>
      </c>
      <c r="C28" s="16">
        <f>+C29+C33+C31</f>
        <v>11268350170.802601</v>
      </c>
      <c r="D28" s="24">
        <f>+C28/$C$38</f>
        <v>0.33897085053341064</v>
      </c>
    </row>
    <row r="29" spans="1:8" x14ac:dyDescent="0.25">
      <c r="A29" s="8" t="s">
        <v>20</v>
      </c>
      <c r="B29" s="22" t="s">
        <v>6</v>
      </c>
      <c r="C29" s="12">
        <f>+C30</f>
        <v>2515422178.3845</v>
      </c>
      <c r="D29" s="22"/>
    </row>
    <row r="30" spans="1:8" x14ac:dyDescent="0.25">
      <c r="A30" s="11" t="s">
        <v>21</v>
      </c>
      <c r="B30" s="22" t="s">
        <v>22</v>
      </c>
      <c r="C30" s="31">
        <v>2515422178.3845</v>
      </c>
      <c r="D30" s="25"/>
    </row>
    <row r="31" spans="1:8" x14ac:dyDescent="0.25">
      <c r="A31" s="6" t="s">
        <v>34</v>
      </c>
      <c r="B31" s="22" t="s">
        <v>6</v>
      </c>
      <c r="C31" s="12">
        <f>+C32</f>
        <v>3193539240.3044996</v>
      </c>
      <c r="D31" s="25"/>
    </row>
    <row r="32" spans="1:8" x14ac:dyDescent="0.25">
      <c r="A32" s="11" t="s">
        <v>21</v>
      </c>
      <c r="B32" s="22" t="s">
        <v>35</v>
      </c>
      <c r="C32" s="31">
        <v>3193539240.3044996</v>
      </c>
      <c r="D32" s="25"/>
    </row>
    <row r="33" spans="1:6" x14ac:dyDescent="0.25">
      <c r="A33" s="8" t="s">
        <v>23</v>
      </c>
      <c r="B33" s="22" t="s">
        <v>6</v>
      </c>
      <c r="C33" s="12">
        <f>+C34</f>
        <v>5559388752.1135998</v>
      </c>
      <c r="D33" s="22"/>
    </row>
    <row r="34" spans="1:6" ht="16.5" customHeight="1" x14ac:dyDescent="0.25">
      <c r="A34" s="11" t="s">
        <v>21</v>
      </c>
      <c r="B34" s="22" t="s">
        <v>15</v>
      </c>
      <c r="C34" s="31">
        <v>5559388752.1135998</v>
      </c>
      <c r="D34" s="25"/>
    </row>
    <row r="35" spans="1:6" x14ac:dyDescent="0.25">
      <c r="A35" s="20" t="s">
        <v>30</v>
      </c>
      <c r="B35" s="21" t="s">
        <v>6</v>
      </c>
      <c r="C35" s="16">
        <f>+C36</f>
        <v>779894405.65409994</v>
      </c>
      <c r="D35" s="24">
        <f>+C35/$C$38</f>
        <v>2.3460530246548914E-2</v>
      </c>
    </row>
    <row r="36" spans="1:6" ht="13.5" customHeight="1" x14ac:dyDescent="0.25">
      <c r="A36" s="9" t="s">
        <v>59</v>
      </c>
      <c r="B36" s="22" t="s">
        <v>6</v>
      </c>
      <c r="C36" s="12">
        <f>+C37</f>
        <v>779894405.65409994</v>
      </c>
      <c r="D36" s="22"/>
      <c r="F36" s="32"/>
    </row>
    <row r="37" spans="1:6" x14ac:dyDescent="0.25">
      <c r="A37" s="11" t="s">
        <v>58</v>
      </c>
      <c r="B37" s="23" t="s">
        <v>31</v>
      </c>
      <c r="C37" s="31">
        <v>779894405.65409994</v>
      </c>
      <c r="D37" s="26"/>
      <c r="F37" s="32"/>
    </row>
    <row r="38" spans="1:6" x14ac:dyDescent="0.25">
      <c r="A38" s="28" t="s">
        <v>24</v>
      </c>
      <c r="B38" s="14" t="s">
        <v>6</v>
      </c>
      <c r="C38" s="27">
        <f>+C8+C11+C28+C35</f>
        <v>33242829444.096806</v>
      </c>
      <c r="D38" s="24">
        <f>+C38/C39</f>
        <v>7.7463870413448613E-2</v>
      </c>
    </row>
    <row r="39" spans="1:6" x14ac:dyDescent="0.25">
      <c r="A39" s="28" t="s">
        <v>25</v>
      </c>
      <c r="B39" s="14" t="s">
        <v>6</v>
      </c>
      <c r="C39" s="27">
        <v>429139794676.78998</v>
      </c>
      <c r="D39" s="24"/>
      <c r="F39" s="32"/>
    </row>
    <row r="40" spans="1:6" ht="15" customHeight="1" x14ac:dyDescent="0.25"/>
    <row r="41" spans="1:6" ht="17.25" x14ac:dyDescent="0.25">
      <c r="A41" s="59" t="s">
        <v>63</v>
      </c>
      <c r="B41" s="59"/>
      <c r="C41" s="59"/>
      <c r="D41" s="59"/>
    </row>
    <row r="42" spans="1:6" x14ac:dyDescent="0.25">
      <c r="A42" s="60" t="s">
        <v>64</v>
      </c>
      <c r="B42" s="60"/>
      <c r="C42" s="60"/>
      <c r="D42" s="60"/>
    </row>
    <row r="43" spans="1:6" x14ac:dyDescent="0.25">
      <c r="A43" s="60"/>
      <c r="B43" s="60"/>
      <c r="C43" s="60"/>
      <c r="D43" s="60"/>
    </row>
    <row r="44" spans="1:6" ht="17.25" x14ac:dyDescent="0.25">
      <c r="A44" s="1" t="s">
        <v>65</v>
      </c>
      <c r="B44" s="1"/>
      <c r="C44" s="1"/>
      <c r="D44" s="1"/>
    </row>
  </sheetData>
  <mergeCells count="8">
    <mergeCell ref="A41:D41"/>
    <mergeCell ref="A42:D43"/>
    <mergeCell ref="A1:D1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XFD1048576"/>
    </sheetView>
  </sheetViews>
  <sheetFormatPr baseColWidth="10" defaultRowHeight="15" x14ac:dyDescent="0.25"/>
  <cols>
    <col min="1" max="1" width="51.85546875" style="29" customWidth="1"/>
    <col min="2" max="2" width="16.28515625" style="29" customWidth="1"/>
    <col min="3" max="3" width="18.5703125" style="29" bestFit="1" customWidth="1"/>
    <col min="4" max="4" width="14.5703125" style="29" customWidth="1"/>
    <col min="5" max="5" width="11.42578125" style="29"/>
    <col min="6" max="6" width="45" style="29" bestFit="1" customWidth="1"/>
    <col min="7" max="7" width="21.42578125" style="29" customWidth="1"/>
    <col min="8" max="8" width="17.85546875" style="29" bestFit="1" customWidth="1"/>
    <col min="9" max="16384" width="11.42578125" style="29"/>
  </cols>
  <sheetData>
    <row r="1" spans="1:8" x14ac:dyDescent="0.25">
      <c r="A1" s="56" t="s">
        <v>0</v>
      </c>
      <c r="B1" s="56"/>
      <c r="C1" s="56"/>
      <c r="D1" s="56"/>
    </row>
    <row r="2" spans="1:8" x14ac:dyDescent="0.25">
      <c r="A2" s="56" t="s">
        <v>42</v>
      </c>
      <c r="B2" s="56"/>
      <c r="C2" s="56"/>
      <c r="D2" s="56"/>
    </row>
    <row r="3" spans="1:8" x14ac:dyDescent="0.25">
      <c r="A3" s="56" t="s">
        <v>37</v>
      </c>
      <c r="B3" s="56"/>
      <c r="C3" s="56"/>
      <c r="D3" s="56"/>
    </row>
    <row r="4" spans="1:8" x14ac:dyDescent="0.25">
      <c r="A4" s="39"/>
      <c r="B4" s="39"/>
      <c r="C4" s="39"/>
      <c r="D4" s="39"/>
    </row>
    <row r="5" spans="1:8" x14ac:dyDescent="0.25">
      <c r="A5" s="5"/>
      <c r="B5" s="5"/>
      <c r="C5" s="5"/>
      <c r="D5" s="5"/>
    </row>
    <row r="6" spans="1:8" x14ac:dyDescent="0.25">
      <c r="A6" s="57" t="s">
        <v>1</v>
      </c>
      <c r="B6" s="57" t="s">
        <v>2</v>
      </c>
      <c r="C6" s="58" t="s">
        <v>55</v>
      </c>
      <c r="D6" s="58"/>
    </row>
    <row r="7" spans="1:8" x14ac:dyDescent="0.25">
      <c r="A7" s="57"/>
      <c r="B7" s="57"/>
      <c r="C7" s="41" t="s">
        <v>3</v>
      </c>
      <c r="D7" s="41" t="s">
        <v>4</v>
      </c>
    </row>
    <row r="8" spans="1:8" x14ac:dyDescent="0.25">
      <c r="A8" s="17" t="s">
        <v>5</v>
      </c>
      <c r="B8" s="21" t="s">
        <v>6</v>
      </c>
      <c r="C8" s="18">
        <f>+C9</f>
        <v>17536417267.164001</v>
      </c>
      <c r="D8" s="24">
        <f>+C8/$C$40</f>
        <v>0.54080522154929844</v>
      </c>
      <c r="G8" s="30"/>
      <c r="H8" s="30"/>
    </row>
    <row r="9" spans="1:8" x14ac:dyDescent="0.25">
      <c r="A9" s="11" t="s">
        <v>7</v>
      </c>
      <c r="B9" s="22" t="s">
        <v>6</v>
      </c>
      <c r="C9" s="12">
        <f>+C10</f>
        <v>17536417267.164001</v>
      </c>
      <c r="D9" s="25"/>
      <c r="G9" s="30"/>
      <c r="H9" s="30"/>
    </row>
    <row r="10" spans="1:8" x14ac:dyDescent="0.25">
      <c r="A10" s="6" t="s">
        <v>8</v>
      </c>
      <c r="B10" s="22" t="s">
        <v>9</v>
      </c>
      <c r="C10" s="31">
        <v>17536417267.164001</v>
      </c>
      <c r="D10" s="22"/>
      <c r="G10" s="30"/>
      <c r="H10" s="30"/>
    </row>
    <row r="11" spans="1:8" x14ac:dyDescent="0.25">
      <c r="A11" s="19" t="s">
        <v>10</v>
      </c>
      <c r="B11" s="21" t="s">
        <v>6</v>
      </c>
      <c r="C11" s="16">
        <f>+C12+C20+C22+C24+C28+C16+C14+C18+C26</f>
        <v>2851393852.5141997</v>
      </c>
      <c r="D11" s="24">
        <f>+C11/$C$40</f>
        <v>8.793407801835626E-2</v>
      </c>
      <c r="G11" s="30"/>
      <c r="H11" s="30"/>
    </row>
    <row r="12" spans="1:8" x14ac:dyDescent="0.25">
      <c r="A12" s="6" t="s">
        <v>11</v>
      </c>
      <c r="B12" s="22" t="s">
        <v>6</v>
      </c>
      <c r="C12" s="12">
        <f>+C13</f>
        <v>161118540.82779995</v>
      </c>
      <c r="D12" s="22"/>
      <c r="G12" s="30"/>
      <c r="H12" s="30"/>
    </row>
    <row r="13" spans="1:8" x14ac:dyDescent="0.25">
      <c r="A13" s="11" t="s">
        <v>12</v>
      </c>
      <c r="B13" s="22" t="s">
        <v>13</v>
      </c>
      <c r="C13" s="31">
        <v>161118540.82779995</v>
      </c>
      <c r="D13" s="25"/>
      <c r="G13" s="30"/>
      <c r="H13" s="30"/>
    </row>
    <row r="14" spans="1:8" x14ac:dyDescent="0.25">
      <c r="A14" s="6" t="s">
        <v>27</v>
      </c>
      <c r="B14" s="22" t="s">
        <v>6</v>
      </c>
      <c r="C14" s="12">
        <f>+C15</f>
        <v>94897581.577199996</v>
      </c>
      <c r="D14" s="25"/>
      <c r="G14" s="30"/>
      <c r="H14" s="30"/>
    </row>
    <row r="15" spans="1:8" x14ac:dyDescent="0.25">
      <c r="A15" s="11" t="s">
        <v>12</v>
      </c>
      <c r="B15" s="22" t="s">
        <v>28</v>
      </c>
      <c r="C15" s="31">
        <v>94897581.577199996</v>
      </c>
      <c r="D15" s="25"/>
      <c r="G15" s="30"/>
      <c r="H15" s="30"/>
    </row>
    <row r="16" spans="1:8" x14ac:dyDescent="0.25">
      <c r="A16" s="6" t="s">
        <v>14</v>
      </c>
      <c r="B16" s="22" t="s">
        <v>6</v>
      </c>
      <c r="C16" s="12">
        <f>+C17</f>
        <v>709320013.01639998</v>
      </c>
      <c r="D16" s="22"/>
      <c r="G16" s="30"/>
      <c r="H16" s="30"/>
    </row>
    <row r="17" spans="1:8" x14ac:dyDescent="0.25">
      <c r="A17" s="11" t="s">
        <v>12</v>
      </c>
      <c r="B17" s="22" t="s">
        <v>13</v>
      </c>
      <c r="C17" s="31">
        <v>709320013.01639998</v>
      </c>
      <c r="D17" s="25"/>
      <c r="G17" s="30"/>
      <c r="H17" s="30"/>
    </row>
    <row r="18" spans="1:8" x14ac:dyDescent="0.25">
      <c r="A18" s="6" t="s">
        <v>43</v>
      </c>
      <c r="B18" s="22"/>
      <c r="C18" s="12">
        <f>+C19</f>
        <v>502266680.59939998</v>
      </c>
      <c r="D18" s="25"/>
      <c r="G18" s="30"/>
      <c r="H18" s="30"/>
    </row>
    <row r="19" spans="1:8" x14ac:dyDescent="0.25">
      <c r="A19" s="11" t="s">
        <v>12</v>
      </c>
      <c r="B19" s="22" t="s">
        <v>13</v>
      </c>
      <c r="C19" s="31">
        <v>502266680.59939998</v>
      </c>
      <c r="D19" s="25"/>
      <c r="G19" s="30"/>
      <c r="H19" s="30"/>
    </row>
    <row r="20" spans="1:8" x14ac:dyDescent="0.25">
      <c r="A20" s="6" t="s">
        <v>16</v>
      </c>
      <c r="B20" s="22" t="s">
        <v>6</v>
      </c>
      <c r="C20" s="12">
        <f>+C21</f>
        <v>604019209.82069981</v>
      </c>
      <c r="D20" s="22"/>
      <c r="G20" s="30"/>
      <c r="H20" s="30"/>
    </row>
    <row r="21" spans="1:8" x14ac:dyDescent="0.25">
      <c r="A21" s="11" t="s">
        <v>12</v>
      </c>
      <c r="B21" s="22" t="s">
        <v>13</v>
      </c>
      <c r="C21" s="31">
        <v>604019209.82069981</v>
      </c>
      <c r="D21" s="25"/>
      <c r="G21" s="30"/>
      <c r="H21" s="30"/>
    </row>
    <row r="22" spans="1:8" x14ac:dyDescent="0.25">
      <c r="A22" s="6" t="s">
        <v>17</v>
      </c>
      <c r="B22" s="22" t="s">
        <v>6</v>
      </c>
      <c r="C22" s="12">
        <f>+C23</f>
        <v>204004194.7484</v>
      </c>
      <c r="D22" s="22"/>
      <c r="H22" s="30"/>
    </row>
    <row r="23" spans="1:8" x14ac:dyDescent="0.25">
      <c r="A23" s="11" t="s">
        <v>12</v>
      </c>
      <c r="B23" s="22" t="s">
        <v>18</v>
      </c>
      <c r="C23" s="31">
        <v>204004194.7484</v>
      </c>
      <c r="D23" s="25"/>
    </row>
    <row r="24" spans="1:8" x14ac:dyDescent="0.25">
      <c r="A24" s="7" t="s">
        <v>26</v>
      </c>
      <c r="B24" s="22" t="s">
        <v>6</v>
      </c>
      <c r="C24" s="12">
        <f>+C25</f>
        <v>24571410.077200003</v>
      </c>
      <c r="D24" s="22"/>
    </row>
    <row r="25" spans="1:8" x14ac:dyDescent="0.25">
      <c r="A25" s="11" t="s">
        <v>12</v>
      </c>
      <c r="B25" s="22" t="s">
        <v>28</v>
      </c>
      <c r="C25" s="31">
        <v>24571410.077200003</v>
      </c>
      <c r="D25" s="25"/>
    </row>
    <row r="26" spans="1:8" x14ac:dyDescent="0.25">
      <c r="A26" s="6" t="s">
        <v>29</v>
      </c>
      <c r="B26" s="22" t="s">
        <v>6</v>
      </c>
      <c r="C26" s="12">
        <f>+C27</f>
        <v>13665429.807700001</v>
      </c>
      <c r="D26" s="22"/>
    </row>
    <row r="27" spans="1:8" x14ac:dyDescent="0.25">
      <c r="A27" s="11" t="s">
        <v>12</v>
      </c>
      <c r="B27" s="22" t="s">
        <v>13</v>
      </c>
      <c r="C27" s="13">
        <v>13665429.807700001</v>
      </c>
      <c r="D27" s="25"/>
    </row>
    <row r="28" spans="1:8" x14ac:dyDescent="0.25">
      <c r="A28" s="6" t="s">
        <v>61</v>
      </c>
      <c r="B28" s="22" t="s">
        <v>6</v>
      </c>
      <c r="C28" s="12">
        <f>+C29</f>
        <v>537530792.03939998</v>
      </c>
      <c r="D28" s="22"/>
    </row>
    <row r="29" spans="1:8" x14ac:dyDescent="0.25">
      <c r="A29" s="11" t="s">
        <v>12</v>
      </c>
      <c r="B29" s="22" t="s">
        <v>13</v>
      </c>
      <c r="C29" s="31">
        <v>537530792.03939998</v>
      </c>
      <c r="D29" s="25"/>
    </row>
    <row r="30" spans="1:8" x14ac:dyDescent="0.25">
      <c r="A30" s="20" t="s">
        <v>19</v>
      </c>
      <c r="B30" s="21" t="s">
        <v>6</v>
      </c>
      <c r="C30" s="16">
        <f>+C31+C35+C33</f>
        <v>11263214350.054701</v>
      </c>
      <c r="D30" s="24">
        <f>+C30/$C$40</f>
        <v>0.34734604218981624</v>
      </c>
    </row>
    <row r="31" spans="1:8" x14ac:dyDescent="0.25">
      <c r="A31" s="8" t="s">
        <v>20</v>
      </c>
      <c r="B31" s="22" t="s">
        <v>6</v>
      </c>
      <c r="C31" s="12">
        <f>+C32</f>
        <v>2510883071.1521015</v>
      </c>
      <c r="D31" s="22"/>
    </row>
    <row r="32" spans="1:8" x14ac:dyDescent="0.25">
      <c r="A32" s="11" t="s">
        <v>21</v>
      </c>
      <c r="B32" s="22" t="s">
        <v>22</v>
      </c>
      <c r="C32" s="31">
        <v>2510883071.1521015</v>
      </c>
      <c r="D32" s="25"/>
    </row>
    <row r="33" spans="1:6" x14ac:dyDescent="0.25">
      <c r="A33" s="6" t="s">
        <v>34</v>
      </c>
      <c r="B33" s="22" t="s">
        <v>6</v>
      </c>
      <c r="C33" s="12">
        <f>+C34</f>
        <v>3195657188.2288995</v>
      </c>
      <c r="D33" s="25"/>
    </row>
    <row r="34" spans="1:6" x14ac:dyDescent="0.25">
      <c r="A34" s="11" t="s">
        <v>21</v>
      </c>
      <c r="B34" s="22" t="s">
        <v>35</v>
      </c>
      <c r="C34" s="31">
        <v>3195657188.2288995</v>
      </c>
      <c r="D34" s="25"/>
    </row>
    <row r="35" spans="1:6" x14ac:dyDescent="0.25">
      <c r="A35" s="8" t="s">
        <v>23</v>
      </c>
      <c r="B35" s="22" t="s">
        <v>6</v>
      </c>
      <c r="C35" s="12">
        <f>+C36</f>
        <v>5556674090.6737003</v>
      </c>
      <c r="D35" s="22"/>
    </row>
    <row r="36" spans="1:6" ht="20.25" customHeight="1" x14ac:dyDescent="0.25">
      <c r="A36" s="11" t="s">
        <v>21</v>
      </c>
      <c r="B36" s="22" t="s">
        <v>15</v>
      </c>
      <c r="C36" s="31">
        <v>5556674090.6737003</v>
      </c>
      <c r="D36" s="25"/>
    </row>
    <row r="37" spans="1:6" x14ac:dyDescent="0.25">
      <c r="A37" s="20" t="s">
        <v>30</v>
      </c>
      <c r="B37" s="21" t="s">
        <v>6</v>
      </c>
      <c r="C37" s="16">
        <f>+C38</f>
        <v>775468521.8111999</v>
      </c>
      <c r="D37" s="24">
        <f>+C37/$C$40</f>
        <v>2.3914658242529082E-2</v>
      </c>
    </row>
    <row r="38" spans="1:6" ht="18.75" customHeight="1" x14ac:dyDescent="0.25">
      <c r="A38" s="9" t="s">
        <v>59</v>
      </c>
      <c r="B38" s="22" t="s">
        <v>6</v>
      </c>
      <c r="C38" s="12">
        <f>+C39</f>
        <v>775468521.8111999</v>
      </c>
      <c r="D38" s="22"/>
      <c r="F38" s="32"/>
    </row>
    <row r="39" spans="1:6" x14ac:dyDescent="0.25">
      <c r="A39" s="15" t="s">
        <v>60</v>
      </c>
      <c r="B39" s="23" t="s">
        <v>31</v>
      </c>
      <c r="C39" s="31">
        <v>775468521.8111999</v>
      </c>
      <c r="D39" s="26"/>
      <c r="F39" s="32"/>
    </row>
    <row r="40" spans="1:6" x14ac:dyDescent="0.25">
      <c r="A40" s="28" t="s">
        <v>24</v>
      </c>
      <c r="B40" s="14" t="s">
        <v>6</v>
      </c>
      <c r="C40" s="27">
        <f>+C8+C11+C30+C37</f>
        <v>32426493991.544102</v>
      </c>
      <c r="D40" s="24">
        <f>+C40/C41</f>
        <v>7.6495315575421372E-2</v>
      </c>
    </row>
    <row r="41" spans="1:6" x14ac:dyDescent="0.25">
      <c r="A41" s="28" t="s">
        <v>25</v>
      </c>
      <c r="B41" s="14" t="s">
        <v>6</v>
      </c>
      <c r="C41" s="27">
        <v>423901695778.65002</v>
      </c>
      <c r="D41" s="24"/>
      <c r="F41" s="32"/>
    </row>
    <row r="42" spans="1:6" ht="15" customHeight="1" x14ac:dyDescent="0.25"/>
    <row r="43" spans="1:6" ht="17.25" x14ac:dyDescent="0.25">
      <c r="A43" s="59" t="s">
        <v>71</v>
      </c>
      <c r="B43" s="59"/>
      <c r="C43" s="59"/>
      <c r="D43" s="59"/>
    </row>
    <row r="44" spans="1:6" x14ac:dyDescent="0.25">
      <c r="A44" s="60" t="s">
        <v>72</v>
      </c>
      <c r="B44" s="60"/>
      <c r="C44" s="60"/>
      <c r="D44" s="60"/>
    </row>
    <row r="45" spans="1:6" x14ac:dyDescent="0.25">
      <c r="A45" s="60"/>
      <c r="B45" s="60"/>
      <c r="C45" s="60"/>
      <c r="D45" s="60"/>
    </row>
    <row r="46" spans="1:6" ht="17.25" x14ac:dyDescent="0.25">
      <c r="A46" s="1" t="s">
        <v>65</v>
      </c>
      <c r="B46" s="1"/>
      <c r="C46" s="1"/>
      <c r="D46" s="1"/>
    </row>
  </sheetData>
  <mergeCells count="8">
    <mergeCell ref="A43:D43"/>
    <mergeCell ref="A44:D45"/>
    <mergeCell ref="A1:D1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sqref="A1:XFD1048576"/>
    </sheetView>
  </sheetViews>
  <sheetFormatPr baseColWidth="10" defaultRowHeight="15" x14ac:dyDescent="0.25"/>
  <cols>
    <col min="1" max="1" width="51.85546875" style="29" customWidth="1"/>
    <col min="2" max="2" width="16.28515625" style="29" customWidth="1"/>
    <col min="3" max="3" width="18.5703125" style="29" bestFit="1" customWidth="1"/>
    <col min="4" max="4" width="14.5703125" style="29" customWidth="1"/>
    <col min="5" max="5" width="11.42578125" style="29"/>
    <col min="6" max="6" width="45" style="29" bestFit="1" customWidth="1"/>
    <col min="7" max="7" width="21.42578125" style="29" customWidth="1"/>
    <col min="8" max="8" width="17.85546875" style="29" bestFit="1" customWidth="1"/>
    <col min="9" max="16384" width="11.42578125" style="29"/>
  </cols>
  <sheetData>
    <row r="1" spans="1:9" x14ac:dyDescent="0.25">
      <c r="A1" s="56" t="s">
        <v>0</v>
      </c>
      <c r="B1" s="56"/>
      <c r="C1" s="56"/>
      <c r="D1" s="56"/>
    </row>
    <row r="2" spans="1:9" x14ac:dyDescent="0.25">
      <c r="A2" s="56" t="s">
        <v>36</v>
      </c>
      <c r="B2" s="56"/>
      <c r="C2" s="56"/>
      <c r="D2" s="56"/>
    </row>
    <row r="3" spans="1:9" x14ac:dyDescent="0.25">
      <c r="A3" s="56" t="s">
        <v>37</v>
      </c>
      <c r="B3" s="56"/>
      <c r="C3" s="56"/>
      <c r="D3" s="56"/>
    </row>
    <row r="4" spans="1:9" x14ac:dyDescent="0.25">
      <c r="A4" s="39"/>
      <c r="B4" s="39"/>
      <c r="C4" s="39"/>
      <c r="D4" s="39"/>
    </row>
    <row r="5" spans="1:9" x14ac:dyDescent="0.25">
      <c r="A5" s="5"/>
      <c r="B5" s="5"/>
      <c r="C5" s="5"/>
      <c r="D5" s="5"/>
    </row>
    <row r="6" spans="1:9" x14ac:dyDescent="0.25">
      <c r="A6" s="57" t="s">
        <v>1</v>
      </c>
      <c r="B6" s="57" t="s">
        <v>2</v>
      </c>
      <c r="C6" s="58" t="s">
        <v>55</v>
      </c>
      <c r="D6" s="58"/>
    </row>
    <row r="7" spans="1:9" x14ac:dyDescent="0.25">
      <c r="A7" s="57"/>
      <c r="B7" s="57"/>
      <c r="C7" s="41" t="s">
        <v>3</v>
      </c>
      <c r="D7" s="41" t="s">
        <v>4</v>
      </c>
    </row>
    <row r="8" spans="1:9" x14ac:dyDescent="0.25">
      <c r="A8" s="17" t="s">
        <v>5</v>
      </c>
      <c r="B8" s="21" t="s">
        <v>6</v>
      </c>
      <c r="C8" s="18">
        <f>+C9</f>
        <v>17442776140.649788</v>
      </c>
      <c r="D8" s="24">
        <f>+C8/$C$38</f>
        <v>0.54690773999872766</v>
      </c>
      <c r="G8" s="30"/>
      <c r="H8" s="30"/>
    </row>
    <row r="9" spans="1:9" x14ac:dyDescent="0.25">
      <c r="A9" s="11" t="s">
        <v>7</v>
      </c>
      <c r="B9" s="22" t="s">
        <v>6</v>
      </c>
      <c r="C9" s="12">
        <f>+C10</f>
        <v>17442776140.649788</v>
      </c>
      <c r="D9" s="25"/>
      <c r="G9" s="30"/>
      <c r="H9" s="30"/>
    </row>
    <row r="10" spans="1:9" x14ac:dyDescent="0.25">
      <c r="A10" s="6" t="s">
        <v>8</v>
      </c>
      <c r="B10" s="22" t="s">
        <v>9</v>
      </c>
      <c r="C10" s="31">
        <v>17442776140.649788</v>
      </c>
      <c r="D10" s="22"/>
      <c r="G10" s="30"/>
      <c r="H10" s="43"/>
      <c r="I10" s="44"/>
    </row>
    <row r="11" spans="1:9" x14ac:dyDescent="0.25">
      <c r="A11" s="19" t="s">
        <v>10</v>
      </c>
      <c r="B11" s="21" t="s">
        <v>6</v>
      </c>
      <c r="C11" s="16">
        <f>+C12+C18+C20+C22+C26+C16+C14+C24</f>
        <v>3931278977.2943997</v>
      </c>
      <c r="D11" s="24">
        <f>+C11/$C$38</f>
        <v>0.12326288449955965</v>
      </c>
      <c r="G11" s="30"/>
      <c r="H11" s="43"/>
      <c r="I11" s="44"/>
    </row>
    <row r="12" spans="1:9" x14ac:dyDescent="0.25">
      <c r="A12" s="6" t="s">
        <v>11</v>
      </c>
      <c r="B12" s="22" t="s">
        <v>6</v>
      </c>
      <c r="C12" s="12">
        <f>+C13</f>
        <v>716825318.926</v>
      </c>
      <c r="D12" s="22"/>
      <c r="G12" s="30"/>
      <c r="H12" s="30"/>
      <c r="I12" s="30"/>
    </row>
    <row r="13" spans="1:9" x14ac:dyDescent="0.25">
      <c r="A13" s="11" t="s">
        <v>12</v>
      </c>
      <c r="B13" s="22" t="s">
        <v>13</v>
      </c>
      <c r="C13" s="31">
        <v>716825318.926</v>
      </c>
      <c r="D13" s="25"/>
      <c r="G13" s="30"/>
      <c r="H13" s="30"/>
      <c r="I13" s="30"/>
    </row>
    <row r="14" spans="1:9" x14ac:dyDescent="0.25">
      <c r="A14" s="6" t="s">
        <v>27</v>
      </c>
      <c r="B14" s="22" t="s">
        <v>6</v>
      </c>
      <c r="C14" s="12">
        <f>+C15</f>
        <v>94466242.165600002</v>
      </c>
      <c r="D14" s="25"/>
      <c r="G14" s="30"/>
      <c r="H14" s="30"/>
      <c r="I14" s="30"/>
    </row>
    <row r="15" spans="1:9" x14ac:dyDescent="0.25">
      <c r="A15" s="11" t="s">
        <v>12</v>
      </c>
      <c r="B15" s="22" t="s">
        <v>28</v>
      </c>
      <c r="C15" s="31">
        <v>94466242.165600002</v>
      </c>
      <c r="D15" s="25"/>
      <c r="G15" s="30"/>
      <c r="H15" s="30"/>
    </row>
    <row r="16" spans="1:9" x14ac:dyDescent="0.25">
      <c r="A16" s="6" t="s">
        <v>14</v>
      </c>
      <c r="B16" s="22" t="s">
        <v>6</v>
      </c>
      <c r="C16" s="12">
        <f>+C17</f>
        <v>1256614055.4986</v>
      </c>
      <c r="D16" s="22"/>
      <c r="G16" s="30"/>
      <c r="H16" s="30"/>
    </row>
    <row r="17" spans="1:8" x14ac:dyDescent="0.25">
      <c r="A17" s="11" t="s">
        <v>12</v>
      </c>
      <c r="B17" s="22" t="s">
        <v>13</v>
      </c>
      <c r="C17" s="31">
        <v>1256614055.4986</v>
      </c>
      <c r="D17" s="25"/>
      <c r="G17" s="30"/>
      <c r="H17" s="30"/>
    </row>
    <row r="18" spans="1:8" x14ac:dyDescent="0.25">
      <c r="A18" s="6" t="s">
        <v>16</v>
      </c>
      <c r="B18" s="22" t="s">
        <v>6</v>
      </c>
      <c r="C18" s="12">
        <f>+C19</f>
        <v>558998139.41839993</v>
      </c>
      <c r="D18" s="22"/>
      <c r="G18" s="30"/>
      <c r="H18" s="30"/>
    </row>
    <row r="19" spans="1:8" x14ac:dyDescent="0.25">
      <c r="A19" s="11" t="s">
        <v>12</v>
      </c>
      <c r="B19" s="22" t="s">
        <v>13</v>
      </c>
      <c r="C19" s="31">
        <v>558998139.41839993</v>
      </c>
      <c r="D19" s="25"/>
      <c r="G19" s="30"/>
      <c r="H19" s="30"/>
    </row>
    <row r="20" spans="1:8" x14ac:dyDescent="0.25">
      <c r="A20" s="6" t="s">
        <v>17</v>
      </c>
      <c r="B20" s="22" t="s">
        <v>6</v>
      </c>
      <c r="C20" s="12">
        <f>+C21</f>
        <v>316975540.56690001</v>
      </c>
      <c r="D20" s="22"/>
      <c r="H20" s="30"/>
    </row>
    <row r="21" spans="1:8" x14ac:dyDescent="0.25">
      <c r="A21" s="11" t="s">
        <v>12</v>
      </c>
      <c r="B21" s="22" t="s">
        <v>18</v>
      </c>
      <c r="C21" s="31">
        <v>316975540.56690001</v>
      </c>
      <c r="D21" s="25"/>
    </row>
    <row r="22" spans="1:8" x14ac:dyDescent="0.25">
      <c r="A22" s="7" t="s">
        <v>26</v>
      </c>
      <c r="B22" s="22" t="s">
        <v>6</v>
      </c>
      <c r="C22" s="12">
        <f>+C23</f>
        <v>25421081.174200002</v>
      </c>
      <c r="D22" s="22"/>
    </row>
    <row r="23" spans="1:8" x14ac:dyDescent="0.25">
      <c r="A23" s="11" t="s">
        <v>12</v>
      </c>
      <c r="B23" s="22" t="s">
        <v>28</v>
      </c>
      <c r="C23" s="31">
        <v>25421081.174200002</v>
      </c>
      <c r="D23" s="25"/>
    </row>
    <row r="24" spans="1:8" x14ac:dyDescent="0.25">
      <c r="A24" s="6" t="s">
        <v>29</v>
      </c>
      <c r="B24" s="22" t="s">
        <v>6</v>
      </c>
      <c r="C24" s="12">
        <f>+C25</f>
        <v>11391123.001</v>
      </c>
      <c r="D24" s="22"/>
    </row>
    <row r="25" spans="1:8" x14ac:dyDescent="0.25">
      <c r="A25" s="11" t="s">
        <v>12</v>
      </c>
      <c r="B25" s="22" t="s">
        <v>13</v>
      </c>
      <c r="C25" s="13">
        <v>11391123.001</v>
      </c>
      <c r="D25" s="25"/>
    </row>
    <row r="26" spans="1:8" x14ac:dyDescent="0.25">
      <c r="A26" s="6" t="s">
        <v>45</v>
      </c>
      <c r="B26" s="22" t="s">
        <v>6</v>
      </c>
      <c r="C26" s="12">
        <f>+C27</f>
        <v>950587476.54369998</v>
      </c>
      <c r="D26" s="22"/>
    </row>
    <row r="27" spans="1:8" x14ac:dyDescent="0.25">
      <c r="A27" s="11" t="s">
        <v>12</v>
      </c>
      <c r="B27" s="22" t="s">
        <v>13</v>
      </c>
      <c r="C27" s="31">
        <v>950587476.54369998</v>
      </c>
      <c r="D27" s="25"/>
    </row>
    <row r="28" spans="1:8" x14ac:dyDescent="0.25">
      <c r="A28" s="20" t="s">
        <v>19</v>
      </c>
      <c r="B28" s="21" t="s">
        <v>6</v>
      </c>
      <c r="C28" s="16">
        <f>+C29+C33+C31</f>
        <v>9748009310.8263035</v>
      </c>
      <c r="D28" s="24">
        <f>+C28/$C$38</f>
        <v>0.30564296065499841</v>
      </c>
    </row>
    <row r="29" spans="1:8" x14ac:dyDescent="0.25">
      <c r="A29" s="8" t="s">
        <v>20</v>
      </c>
      <c r="B29" s="22" t="s">
        <v>6</v>
      </c>
      <c r="C29" s="12">
        <f>+C30</f>
        <v>2510843617.8862014</v>
      </c>
      <c r="D29" s="22"/>
    </row>
    <row r="30" spans="1:8" x14ac:dyDescent="0.25">
      <c r="A30" s="11" t="s">
        <v>21</v>
      </c>
      <c r="B30" s="22" t="s">
        <v>22</v>
      </c>
      <c r="C30" s="31">
        <v>2510843617.8862014</v>
      </c>
      <c r="D30" s="25"/>
    </row>
    <row r="31" spans="1:8" x14ac:dyDescent="0.25">
      <c r="A31" s="6" t="s">
        <v>34</v>
      </c>
      <c r="B31" s="22" t="s">
        <v>6</v>
      </c>
      <c r="C31" s="12">
        <f>+C32</f>
        <v>1687737423.2292006</v>
      </c>
      <c r="D31" s="25"/>
    </row>
    <row r="32" spans="1:8" x14ac:dyDescent="0.25">
      <c r="A32" s="11" t="s">
        <v>21</v>
      </c>
      <c r="B32" s="22" t="s">
        <v>35</v>
      </c>
      <c r="C32" s="31">
        <v>1687737423.2292006</v>
      </c>
      <c r="D32" s="25"/>
    </row>
    <row r="33" spans="1:6" x14ac:dyDescent="0.25">
      <c r="A33" s="8" t="s">
        <v>23</v>
      </c>
      <c r="B33" s="22" t="s">
        <v>6</v>
      </c>
      <c r="C33" s="12">
        <f>+C34</f>
        <v>5549428269.7109022</v>
      </c>
      <c r="D33" s="22"/>
    </row>
    <row r="34" spans="1:6" x14ac:dyDescent="0.25">
      <c r="A34" s="11" t="s">
        <v>21</v>
      </c>
      <c r="B34" s="22" t="s">
        <v>15</v>
      </c>
      <c r="C34" s="31">
        <v>5549428269.7109022</v>
      </c>
      <c r="D34" s="25"/>
    </row>
    <row r="35" spans="1:6" x14ac:dyDescent="0.25">
      <c r="A35" s="20" t="s">
        <v>30</v>
      </c>
      <c r="B35" s="21" t="s">
        <v>6</v>
      </c>
      <c r="C35" s="16">
        <f>+C36</f>
        <v>771388278.06150007</v>
      </c>
      <c r="D35" s="24">
        <f>+C35/$C$38</f>
        <v>2.4186414846714251E-2</v>
      </c>
    </row>
    <row r="36" spans="1:6" ht="17.25" customHeight="1" x14ac:dyDescent="0.25">
      <c r="A36" s="9" t="s">
        <v>59</v>
      </c>
      <c r="B36" s="22" t="s">
        <v>6</v>
      </c>
      <c r="C36" s="12">
        <f>+C37</f>
        <v>771388278.06150007</v>
      </c>
      <c r="D36" s="22"/>
    </row>
    <row r="37" spans="1:6" x14ac:dyDescent="0.25">
      <c r="A37" s="15" t="s">
        <v>60</v>
      </c>
      <c r="B37" s="23" t="s">
        <v>31</v>
      </c>
      <c r="C37" s="31">
        <v>771388278.06150007</v>
      </c>
      <c r="D37" s="26"/>
    </row>
    <row r="38" spans="1:6" x14ac:dyDescent="0.25">
      <c r="A38" s="28" t="s">
        <v>24</v>
      </c>
      <c r="B38" s="14" t="s">
        <v>6</v>
      </c>
      <c r="C38" s="27">
        <f>+C8+C11+C28+C35</f>
        <v>31893452706.831993</v>
      </c>
      <c r="D38" s="24">
        <f>+C38/C39</f>
        <v>7.6267567592396973E-2</v>
      </c>
      <c r="F38" s="32"/>
    </row>
    <row r="39" spans="1:6" x14ac:dyDescent="0.25">
      <c r="A39" s="28" t="s">
        <v>25</v>
      </c>
      <c r="B39" s="14" t="s">
        <v>6</v>
      </c>
      <c r="C39" s="27">
        <v>418178443519.83002</v>
      </c>
      <c r="D39" s="24"/>
      <c r="F39" s="32"/>
    </row>
    <row r="41" spans="1:6" ht="17.25" x14ac:dyDescent="0.25">
      <c r="A41" s="61" t="s">
        <v>41</v>
      </c>
      <c r="B41" s="61"/>
      <c r="C41" s="61"/>
      <c r="D41" s="61"/>
      <c r="F41" s="32"/>
    </row>
    <row r="42" spans="1:6" ht="15" customHeight="1" x14ac:dyDescent="0.25">
      <c r="A42" s="62" t="s">
        <v>62</v>
      </c>
      <c r="B42" s="62"/>
      <c r="C42" s="62"/>
      <c r="D42" s="62"/>
    </row>
    <row r="43" spans="1:6" x14ac:dyDescent="0.25">
      <c r="A43" s="62"/>
      <c r="B43" s="62"/>
      <c r="C43" s="62"/>
      <c r="D43" s="62"/>
    </row>
    <row r="44" spans="1:6" ht="17.25" x14ac:dyDescent="0.25">
      <c r="A44" s="1" t="s">
        <v>65</v>
      </c>
      <c r="B44" s="1"/>
      <c r="C44" s="1"/>
      <c r="D44" s="1"/>
    </row>
  </sheetData>
  <mergeCells count="8">
    <mergeCell ref="A41:D41"/>
    <mergeCell ref="A42:D43"/>
    <mergeCell ref="A1:D1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Diciembre 2017</vt:lpstr>
      <vt:lpstr>Noviembre 2017</vt:lpstr>
      <vt:lpstr>Octubre 2017</vt:lpstr>
      <vt:lpstr>Septiembre 2017</vt:lpstr>
      <vt:lpstr>Agosto 2017</vt:lpstr>
      <vt:lpstr>Julio 2017</vt:lpstr>
      <vt:lpstr>Junio 2017</vt:lpstr>
      <vt:lpstr>Mayo 2017</vt:lpstr>
      <vt:lpstr>Abril 2017</vt:lpstr>
      <vt:lpstr>Marzo 17</vt:lpstr>
      <vt:lpstr>Febrero 17</vt:lpstr>
      <vt:lpstr>Enero 17</vt:lpstr>
      <vt:lpstr>'Agosto 2017'!Área_de_impresión</vt:lpstr>
      <vt:lpstr>'Diciembre 2017'!Área_de_impresión</vt:lpstr>
      <vt:lpstr>'Noviembre 2017'!Área_de_impresión</vt:lpstr>
      <vt:lpstr>'Octubre 2017'!Área_de_impresión</vt:lpstr>
      <vt:lpstr>'Septiembre 2017'!Área_de_impresión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Arianny Perez</cp:lastModifiedBy>
  <cp:lastPrinted>2018-01-31T14:42:40Z</cp:lastPrinted>
  <dcterms:created xsi:type="dcterms:W3CDTF">2016-07-11T15:42:24Z</dcterms:created>
  <dcterms:modified xsi:type="dcterms:W3CDTF">2018-01-31T16:38:18Z</dcterms:modified>
</cp:coreProperties>
</file>